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firstSheet="2" activeTab="10"/>
  </bookViews>
  <sheets>
    <sheet name="ALL SIX SU" sheetId="1" r:id="rId1"/>
    <sheet name="MAIN 5" sheetId="2" r:id="rId2"/>
    <sheet name="ALL SIX SU (2)" sheetId="4" r:id="rId3"/>
    <sheet name="MAIN 5 (2)" sheetId="5" r:id="rId4"/>
    <sheet name="SEC-A" sheetId="6" r:id="rId5"/>
    <sheet name="SEC-B (2)" sheetId="11" r:id="rId6"/>
    <sheet name="SEC-B" sheetId="7" r:id="rId7"/>
    <sheet name="SEC-C" sheetId="8" r:id="rId8"/>
    <sheet name="SEC-D" sheetId="9" r:id="rId9"/>
    <sheet name="Vid Rslt Teach. Wise" sheetId="3" r:id="rId10"/>
    <sheet name="Teac. Wise PI" sheetId="10" r:id="rId11"/>
    <sheet name="main5merit" sheetId="13" r:id="rId12"/>
    <sheet name="all6merit" sheetId="14" r:id="rId13"/>
    <sheet name="Sheet1" sheetId="12" r:id="rId14"/>
  </sheets>
  <definedNames>
    <definedName name="class_10_result_taxt_file" localSheetId="0">'ALL SIX SU'!$A$4:$O$123</definedName>
    <definedName name="class_10_result_taxt_file" localSheetId="2">'ALL SIX SU (2)'!$A$4:$O$121</definedName>
    <definedName name="class_10_result_taxt_file" localSheetId="12">all6merit!$A$4:$O$123</definedName>
    <definedName name="class_10_result_taxt_file" localSheetId="4">'SEC-A'!$A$4:$O$35</definedName>
    <definedName name="class_10_result_taxt_file" localSheetId="6">'SEC-B'!$A$4:$O$35</definedName>
    <definedName name="class_10_result_taxt_file" localSheetId="5">'SEC-B (2)'!$A$4:$O$35</definedName>
    <definedName name="class_10_result_taxt_file" localSheetId="7">'SEC-C'!$A$4:$O$35</definedName>
    <definedName name="class_10_result_taxt_file" localSheetId="8">'SEC-D'!$A$4:$O$34</definedName>
  </definedNames>
  <calcPr calcId="124519"/>
</workbook>
</file>

<file path=xl/calcChain.xml><?xml version="1.0" encoding="utf-8"?>
<calcChain xmlns="http://schemas.openxmlformats.org/spreadsheetml/2006/main">
  <c r="H53" i="7"/>
  <c r="P11" i="14"/>
  <c r="Q11" s="1"/>
  <c r="Q13"/>
  <c r="P13"/>
  <c r="P108"/>
  <c r="Q108" s="1"/>
  <c r="P36"/>
  <c r="Q36" s="1"/>
  <c r="P6"/>
  <c r="Q6" s="1"/>
  <c r="P95"/>
  <c r="Q95" s="1"/>
  <c r="P23"/>
  <c r="Q23" s="1"/>
  <c r="Q74"/>
  <c r="P74"/>
  <c r="P85"/>
  <c r="Q85" s="1"/>
  <c r="P63"/>
  <c r="Q63" s="1"/>
  <c r="P109"/>
  <c r="Q109" s="1"/>
  <c r="Q18"/>
  <c r="P18"/>
  <c r="P44"/>
  <c r="Q44" s="1"/>
  <c r="P64"/>
  <c r="Q64" s="1"/>
  <c r="P94"/>
  <c r="Q94" s="1"/>
  <c r="P115"/>
  <c r="Q115" s="1"/>
  <c r="P32"/>
  <c r="Q32" s="1"/>
  <c r="Q9"/>
  <c r="P9"/>
  <c r="P71"/>
  <c r="Q71" s="1"/>
  <c r="Q114"/>
  <c r="P114"/>
  <c r="P90"/>
  <c r="Q90" s="1"/>
  <c r="P19"/>
  <c r="Q19" s="1"/>
  <c r="P57"/>
  <c r="Q57" s="1"/>
  <c r="Q30"/>
  <c r="P30"/>
  <c r="P97"/>
  <c r="Q97" s="1"/>
  <c r="Q42"/>
  <c r="P42"/>
  <c r="P65"/>
  <c r="Q65" s="1"/>
  <c r="Q15"/>
  <c r="P15"/>
  <c r="P7"/>
  <c r="Q7" s="1"/>
  <c r="P40"/>
  <c r="Q40" s="1"/>
  <c r="P33"/>
  <c r="Q33" s="1"/>
  <c r="Q16"/>
  <c r="P16"/>
  <c r="P75"/>
  <c r="Q75" s="1"/>
  <c r="Q26"/>
  <c r="P26"/>
  <c r="P88"/>
  <c r="Q88" s="1"/>
  <c r="P73"/>
  <c r="Q73" s="1"/>
  <c r="P78"/>
  <c r="Q78" s="1"/>
  <c r="P14"/>
  <c r="Q14" s="1"/>
  <c r="P68"/>
  <c r="Q68" s="1"/>
  <c r="Q22"/>
  <c r="P22"/>
  <c r="P72"/>
  <c r="Q72" s="1"/>
  <c r="P84"/>
  <c r="Q84" s="1"/>
  <c r="P43"/>
  <c r="Q43" s="1"/>
  <c r="Q69"/>
  <c r="P69"/>
  <c r="P104"/>
  <c r="Q104" s="1"/>
  <c r="P110"/>
  <c r="Q110" s="1"/>
  <c r="P107"/>
  <c r="Q107" s="1"/>
  <c r="P67"/>
  <c r="Q67" s="1"/>
  <c r="P41"/>
  <c r="Q41" s="1"/>
  <c r="Q51"/>
  <c r="P51"/>
  <c r="P47"/>
  <c r="Q47" s="1"/>
  <c r="Q80"/>
  <c r="P80"/>
  <c r="P102"/>
  <c r="Q102" s="1"/>
  <c r="P39"/>
  <c r="Q39" s="1"/>
  <c r="P81"/>
  <c r="Q81" s="1"/>
  <c r="Q56"/>
  <c r="P56"/>
  <c r="P100"/>
  <c r="Q100" s="1"/>
  <c r="Q99"/>
  <c r="P99"/>
  <c r="P70"/>
  <c r="Q70" s="1"/>
  <c r="Q118"/>
  <c r="P118"/>
  <c r="P120"/>
  <c r="Q120" s="1"/>
  <c r="P55"/>
  <c r="Q55" s="1"/>
  <c r="P77"/>
  <c r="Q77" s="1"/>
  <c r="Q50"/>
  <c r="P50"/>
  <c r="P45"/>
  <c r="Q45" s="1"/>
  <c r="Q27"/>
  <c r="P27"/>
  <c r="P37"/>
  <c r="Q37" s="1"/>
  <c r="P116"/>
  <c r="Q116" s="1"/>
  <c r="P60"/>
  <c r="Q60" s="1"/>
  <c r="P96"/>
  <c r="Q96" s="1"/>
  <c r="P28"/>
  <c r="Q28" s="1"/>
  <c r="Q93"/>
  <c r="P93"/>
  <c r="P117"/>
  <c r="Q117" s="1"/>
  <c r="P59"/>
  <c r="Q59" s="1"/>
  <c r="P31"/>
  <c r="Q31" s="1"/>
  <c r="Q76"/>
  <c r="P76"/>
  <c r="P54"/>
  <c r="Q54" s="1"/>
  <c r="P79"/>
  <c r="Q79" s="1"/>
  <c r="P92"/>
  <c r="Q92" s="1"/>
  <c r="P62"/>
  <c r="Q62" s="1"/>
  <c r="P111"/>
  <c r="Q111" s="1"/>
  <c r="Q66"/>
  <c r="P66"/>
  <c r="P101"/>
  <c r="Q101" s="1"/>
  <c r="Q52"/>
  <c r="P52"/>
  <c r="P86"/>
  <c r="Q86" s="1"/>
  <c r="P105"/>
  <c r="Q105" s="1"/>
  <c r="P113"/>
  <c r="Q113" s="1"/>
  <c r="Q103"/>
  <c r="P103"/>
  <c r="P119"/>
  <c r="Q119" s="1"/>
  <c r="Q106"/>
  <c r="P106"/>
  <c r="P58"/>
  <c r="Q58" s="1"/>
  <c r="Q24"/>
  <c r="P24"/>
  <c r="P20"/>
  <c r="Q20" s="1"/>
  <c r="P21"/>
  <c r="Q21" s="1"/>
  <c r="P53"/>
  <c r="Q53" s="1"/>
  <c r="Q83"/>
  <c r="P83"/>
  <c r="P49"/>
  <c r="Q49" s="1"/>
  <c r="Q34"/>
  <c r="P34"/>
  <c r="P46"/>
  <c r="Q46" s="1"/>
  <c r="P91"/>
  <c r="Q91" s="1"/>
  <c r="P89"/>
  <c r="Q89" s="1"/>
  <c r="P112"/>
  <c r="Q112" s="1"/>
  <c r="P12"/>
  <c r="Q12" s="1"/>
  <c r="Q98"/>
  <c r="P98"/>
  <c r="P29"/>
  <c r="Q29" s="1"/>
  <c r="P8"/>
  <c r="Q8" s="1"/>
  <c r="P82"/>
  <c r="Q82" s="1"/>
  <c r="Q87"/>
  <c r="P87"/>
  <c r="P61"/>
  <c r="Q61" s="1"/>
  <c r="P38"/>
  <c r="Q38" s="1"/>
  <c r="P17"/>
  <c r="Q17" s="1"/>
  <c r="P10"/>
  <c r="Q10" s="1"/>
  <c r="P35"/>
  <c r="Q35" s="1"/>
  <c r="Q25"/>
  <c r="P25"/>
  <c r="P48"/>
  <c r="Q48" s="1"/>
  <c r="N11" i="13"/>
  <c r="N16"/>
  <c r="N109"/>
  <c r="N38"/>
  <c r="N6"/>
  <c r="N95"/>
  <c r="N26"/>
  <c r="N73"/>
  <c r="N78"/>
  <c r="N62"/>
  <c r="N108"/>
  <c r="N20"/>
  <c r="N37"/>
  <c r="N57"/>
  <c r="N94"/>
  <c r="N116"/>
  <c r="O105" s="1"/>
  <c r="N29"/>
  <c r="N10"/>
  <c r="N69"/>
  <c r="N114"/>
  <c r="O101" s="1"/>
  <c r="N84"/>
  <c r="N15"/>
  <c r="N56"/>
  <c r="N25"/>
  <c r="O97" s="1"/>
  <c r="N97"/>
  <c r="N34"/>
  <c r="O95" s="1"/>
  <c r="N66"/>
  <c r="O94" s="1"/>
  <c r="N14"/>
  <c r="O93" s="1"/>
  <c r="N7"/>
  <c r="N42"/>
  <c r="N33"/>
  <c r="N19"/>
  <c r="N83"/>
  <c r="N24"/>
  <c r="N89"/>
  <c r="N77"/>
  <c r="N79"/>
  <c r="O84" s="1"/>
  <c r="N13"/>
  <c r="N70"/>
  <c r="N22"/>
  <c r="N74"/>
  <c r="N86"/>
  <c r="N46"/>
  <c r="N60"/>
  <c r="O77" s="1"/>
  <c r="N105"/>
  <c r="N110"/>
  <c r="N107"/>
  <c r="N72"/>
  <c r="O73" s="1"/>
  <c r="N43"/>
  <c r="N54"/>
  <c r="N50"/>
  <c r="O70" s="1"/>
  <c r="N71"/>
  <c r="N102"/>
  <c r="N40"/>
  <c r="N88"/>
  <c r="O66" s="1"/>
  <c r="N55"/>
  <c r="N101"/>
  <c r="N104"/>
  <c r="N65"/>
  <c r="N118"/>
  <c r="N120"/>
  <c r="N52"/>
  <c r="N76"/>
  <c r="N45"/>
  <c r="N47"/>
  <c r="N30"/>
  <c r="N35"/>
  <c r="N117"/>
  <c r="O53" s="1"/>
  <c r="N58"/>
  <c r="N92"/>
  <c r="N32"/>
  <c r="O50" s="1"/>
  <c r="N96"/>
  <c r="O49" s="1"/>
  <c r="N115"/>
  <c r="N64"/>
  <c r="N31"/>
  <c r="O46" s="1"/>
  <c r="N75"/>
  <c r="O45" s="1"/>
  <c r="N53"/>
  <c r="N85"/>
  <c r="N91"/>
  <c r="N63"/>
  <c r="N112"/>
  <c r="N68"/>
  <c r="N100"/>
  <c r="N51"/>
  <c r="O37" s="1"/>
  <c r="N82"/>
  <c r="N103"/>
  <c r="N113"/>
  <c r="N98"/>
  <c r="N119"/>
  <c r="N106"/>
  <c r="N61"/>
  <c r="N28"/>
  <c r="O29" s="1"/>
  <c r="N21"/>
  <c r="N18"/>
  <c r="N59"/>
  <c r="O26" s="1"/>
  <c r="N87"/>
  <c r="O25" s="1"/>
  <c r="N49"/>
  <c r="N39"/>
  <c r="N44"/>
  <c r="N90"/>
  <c r="O21" s="1"/>
  <c r="N93"/>
  <c r="N111"/>
  <c r="N12"/>
  <c r="N99"/>
  <c r="N27"/>
  <c r="N8"/>
  <c r="O15" s="1"/>
  <c r="N81"/>
  <c r="N80"/>
  <c r="N67"/>
  <c r="N41"/>
  <c r="N17"/>
  <c r="N9"/>
  <c r="O9" s="1"/>
  <c r="N36"/>
  <c r="N23"/>
  <c r="N48"/>
  <c r="O6" s="1"/>
  <c r="N23" i="10"/>
  <c r="D23"/>
  <c r="E23"/>
  <c r="F23"/>
  <c r="G23"/>
  <c r="H23"/>
  <c r="I23"/>
  <c r="J23"/>
  <c r="K23"/>
  <c r="L23"/>
  <c r="M23"/>
  <c r="M14"/>
  <c r="M19"/>
  <c r="N19"/>
  <c r="M20"/>
  <c r="N20"/>
  <c r="M21"/>
  <c r="N21"/>
  <c r="M6"/>
  <c r="N6"/>
  <c r="M7"/>
  <c r="N7"/>
  <c r="M8"/>
  <c r="N8"/>
  <c r="M10"/>
  <c r="N10"/>
  <c r="M11"/>
  <c r="N11"/>
  <c r="M12"/>
  <c r="N12"/>
  <c r="D6"/>
  <c r="E6"/>
  <c r="F6"/>
  <c r="G6"/>
  <c r="H6"/>
  <c r="I6"/>
  <c r="J6"/>
  <c r="K6"/>
  <c r="L6"/>
  <c r="D7"/>
  <c r="E7"/>
  <c r="F7"/>
  <c r="G7"/>
  <c r="H7"/>
  <c r="I7"/>
  <c r="J7"/>
  <c r="K7"/>
  <c r="L7"/>
  <c r="D8"/>
  <c r="E8"/>
  <c r="F8"/>
  <c r="G8"/>
  <c r="H8"/>
  <c r="I8"/>
  <c r="J8"/>
  <c r="K8"/>
  <c r="L8"/>
  <c r="D10"/>
  <c r="E10"/>
  <c r="F10"/>
  <c r="G10"/>
  <c r="H10"/>
  <c r="I10"/>
  <c r="J10"/>
  <c r="K10"/>
  <c r="L10"/>
  <c r="D11"/>
  <c r="E11"/>
  <c r="F11"/>
  <c r="G11"/>
  <c r="H11"/>
  <c r="I11"/>
  <c r="J11"/>
  <c r="K11"/>
  <c r="L11"/>
  <c r="D12"/>
  <c r="E12"/>
  <c r="F12"/>
  <c r="G12"/>
  <c r="H12"/>
  <c r="I12"/>
  <c r="J12"/>
  <c r="K12"/>
  <c r="L12"/>
  <c r="D14"/>
  <c r="E14"/>
  <c r="F14"/>
  <c r="G14"/>
  <c r="H14"/>
  <c r="I14"/>
  <c r="J14"/>
  <c r="K14"/>
  <c r="L14"/>
  <c r="D19"/>
  <c r="E19"/>
  <c r="F19"/>
  <c r="G19"/>
  <c r="H19"/>
  <c r="I19"/>
  <c r="J19"/>
  <c r="K19"/>
  <c r="L19"/>
  <c r="D20"/>
  <c r="E20"/>
  <c r="F20"/>
  <c r="G20"/>
  <c r="H20"/>
  <c r="I20"/>
  <c r="J20"/>
  <c r="K20"/>
  <c r="L20"/>
  <c r="D21"/>
  <c r="E21"/>
  <c r="F21"/>
  <c r="G21"/>
  <c r="H21"/>
  <c r="I21"/>
  <c r="J21"/>
  <c r="K21"/>
  <c r="L21"/>
  <c r="C23"/>
  <c r="C21"/>
  <c r="C20"/>
  <c r="C19"/>
  <c r="C14"/>
  <c r="C12"/>
  <c r="C11"/>
  <c r="C10"/>
  <c r="C8"/>
  <c r="C7"/>
  <c r="C6"/>
  <c r="I23" i="3"/>
  <c r="I21"/>
  <c r="I20"/>
  <c r="I19"/>
  <c r="I14"/>
  <c r="I12"/>
  <c r="I11"/>
  <c r="I10"/>
  <c r="I8"/>
  <c r="I7"/>
  <c r="I6"/>
  <c r="F139" i="4"/>
  <c r="H139"/>
  <c r="J139"/>
  <c r="L139"/>
  <c r="N139"/>
  <c r="J140"/>
  <c r="L140"/>
  <c r="L141" s="1"/>
  <c r="J141"/>
  <c r="J142" s="1"/>
  <c r="F143"/>
  <c r="H143"/>
  <c r="J143"/>
  <c r="L143"/>
  <c r="N143"/>
  <c r="D143"/>
  <c r="D142"/>
  <c r="D141"/>
  <c r="D140"/>
  <c r="D139"/>
  <c r="O134"/>
  <c r="O133"/>
  <c r="O132"/>
  <c r="O131"/>
  <c r="O130"/>
  <c r="N134"/>
  <c r="N133"/>
  <c r="N132"/>
  <c r="N131"/>
  <c r="N130"/>
  <c r="M134"/>
  <c r="M133"/>
  <c r="M132"/>
  <c r="M131"/>
  <c r="M130"/>
  <c r="L134"/>
  <c r="L133"/>
  <c r="L132"/>
  <c r="L131"/>
  <c r="L130"/>
  <c r="K134"/>
  <c r="K133"/>
  <c r="K132"/>
  <c r="K131"/>
  <c r="K130"/>
  <c r="J134"/>
  <c r="J133"/>
  <c r="J132"/>
  <c r="J131"/>
  <c r="J130"/>
  <c r="I134"/>
  <c r="I133"/>
  <c r="I132"/>
  <c r="I131"/>
  <c r="I130"/>
  <c r="O129"/>
  <c r="N129"/>
  <c r="M129"/>
  <c r="L129"/>
  <c r="K129"/>
  <c r="J129"/>
  <c r="I129"/>
  <c r="H134"/>
  <c r="H133"/>
  <c r="H132"/>
  <c r="H131"/>
  <c r="H130"/>
  <c r="H129"/>
  <c r="G134"/>
  <c r="G133"/>
  <c r="G132"/>
  <c r="G131"/>
  <c r="G130"/>
  <c r="G129"/>
  <c r="N56" i="9"/>
  <c r="L56"/>
  <c r="J56"/>
  <c r="H56"/>
  <c r="F56"/>
  <c r="D56"/>
  <c r="L53"/>
  <c r="J53"/>
  <c r="D53"/>
  <c r="N52"/>
  <c r="L52"/>
  <c r="L54" s="1"/>
  <c r="J52"/>
  <c r="J54" s="1"/>
  <c r="H52"/>
  <c r="F52"/>
  <c r="D52"/>
  <c r="D54" s="1"/>
  <c r="O47"/>
  <c r="N47"/>
  <c r="M47"/>
  <c r="L47"/>
  <c r="K47"/>
  <c r="J47"/>
  <c r="I47"/>
  <c r="Q47" s="1"/>
  <c r="R47" s="1"/>
  <c r="N35" s="1"/>
  <c r="H47"/>
  <c r="P47" s="1"/>
  <c r="G47"/>
  <c r="O46"/>
  <c r="N46"/>
  <c r="M46"/>
  <c r="L46"/>
  <c r="K46"/>
  <c r="J46"/>
  <c r="I46"/>
  <c r="Q46" s="1"/>
  <c r="R46" s="1"/>
  <c r="L35" s="1"/>
  <c r="H46"/>
  <c r="P46" s="1"/>
  <c r="G46"/>
  <c r="O45"/>
  <c r="N45"/>
  <c r="M45"/>
  <c r="L45"/>
  <c r="K45"/>
  <c r="J45"/>
  <c r="I45"/>
  <c r="Q45" s="1"/>
  <c r="H45"/>
  <c r="P45" s="1"/>
  <c r="G45"/>
  <c r="O44"/>
  <c r="N44"/>
  <c r="M44"/>
  <c r="L44"/>
  <c r="K44"/>
  <c r="J44"/>
  <c r="I44"/>
  <c r="Q44" s="1"/>
  <c r="R44" s="1"/>
  <c r="H35" s="1"/>
  <c r="H44"/>
  <c r="P44" s="1"/>
  <c r="G44"/>
  <c r="O43"/>
  <c r="N43"/>
  <c r="M43"/>
  <c r="L43"/>
  <c r="K43"/>
  <c r="J43"/>
  <c r="I43"/>
  <c r="Q43" s="1"/>
  <c r="R43" s="1"/>
  <c r="D35" s="1"/>
  <c r="H43"/>
  <c r="P43" s="1"/>
  <c r="G43"/>
  <c r="O42"/>
  <c r="N42"/>
  <c r="M42"/>
  <c r="L42"/>
  <c r="K42"/>
  <c r="J42"/>
  <c r="I42"/>
  <c r="Q42" s="1"/>
  <c r="R42" s="1"/>
  <c r="F35" s="1"/>
  <c r="H42"/>
  <c r="P42" s="1"/>
  <c r="G42"/>
  <c r="N36"/>
  <c r="L36"/>
  <c r="J36"/>
  <c r="H36"/>
  <c r="F36"/>
  <c r="D36"/>
  <c r="N57" i="8"/>
  <c r="L57"/>
  <c r="J57"/>
  <c r="H57"/>
  <c r="F57"/>
  <c r="D57"/>
  <c r="N54"/>
  <c r="L54"/>
  <c r="F54"/>
  <c r="D54"/>
  <c r="N53"/>
  <c r="N55" s="1"/>
  <c r="L53"/>
  <c r="L55" s="1"/>
  <c r="J53"/>
  <c r="H53"/>
  <c r="F53"/>
  <c r="F55" s="1"/>
  <c r="D53"/>
  <c r="D55" s="1"/>
  <c r="O48"/>
  <c r="N48"/>
  <c r="M48"/>
  <c r="L48"/>
  <c r="K48"/>
  <c r="J48"/>
  <c r="I48"/>
  <c r="Q48" s="1"/>
  <c r="H48"/>
  <c r="G48"/>
  <c r="P48" s="1"/>
  <c r="O47"/>
  <c r="N47"/>
  <c r="M47"/>
  <c r="L47"/>
  <c r="K47"/>
  <c r="J47"/>
  <c r="I47"/>
  <c r="Q47" s="1"/>
  <c r="R47" s="1"/>
  <c r="L36" s="1"/>
  <c r="H47"/>
  <c r="G47"/>
  <c r="P47" s="1"/>
  <c r="O46"/>
  <c r="N46"/>
  <c r="M46"/>
  <c r="L46"/>
  <c r="K46"/>
  <c r="J46"/>
  <c r="I46"/>
  <c r="Q46" s="1"/>
  <c r="R46" s="1"/>
  <c r="J36" s="1"/>
  <c r="H46"/>
  <c r="G46"/>
  <c r="P46" s="1"/>
  <c r="O45"/>
  <c r="N45"/>
  <c r="M45"/>
  <c r="L45"/>
  <c r="K45"/>
  <c r="J45"/>
  <c r="I45"/>
  <c r="Q45" s="1"/>
  <c r="H45"/>
  <c r="G45"/>
  <c r="P45" s="1"/>
  <c r="O44"/>
  <c r="N44"/>
  <c r="M44"/>
  <c r="L44"/>
  <c r="K44"/>
  <c r="J44"/>
  <c r="I44"/>
  <c r="Q44" s="1"/>
  <c r="H44"/>
  <c r="G44"/>
  <c r="P44" s="1"/>
  <c r="O43"/>
  <c r="N43"/>
  <c r="M43"/>
  <c r="L43"/>
  <c r="K43"/>
  <c r="J43"/>
  <c r="I43"/>
  <c r="Q43" s="1"/>
  <c r="R43" s="1"/>
  <c r="F36" s="1"/>
  <c r="H43"/>
  <c r="G43"/>
  <c r="P43" s="1"/>
  <c r="N37"/>
  <c r="L37"/>
  <c r="J37"/>
  <c r="H37"/>
  <c r="F37"/>
  <c r="D37"/>
  <c r="N57" i="7"/>
  <c r="L57"/>
  <c r="J57"/>
  <c r="H57"/>
  <c r="F57"/>
  <c r="D57"/>
  <c r="N54"/>
  <c r="L54"/>
  <c r="F54"/>
  <c r="D54"/>
  <c r="N53"/>
  <c r="N55" s="1"/>
  <c r="L53"/>
  <c r="L55" s="1"/>
  <c r="J53"/>
  <c r="F53"/>
  <c r="F55" s="1"/>
  <c r="D53"/>
  <c r="D55" s="1"/>
  <c r="O48"/>
  <c r="N48"/>
  <c r="M48"/>
  <c r="L48"/>
  <c r="K48"/>
  <c r="J48"/>
  <c r="I48"/>
  <c r="Q48" s="1"/>
  <c r="H48"/>
  <c r="G48"/>
  <c r="P48" s="1"/>
  <c r="O47"/>
  <c r="N47"/>
  <c r="M47"/>
  <c r="L47"/>
  <c r="K47"/>
  <c r="J47"/>
  <c r="I47"/>
  <c r="Q47" s="1"/>
  <c r="H47"/>
  <c r="G47"/>
  <c r="P47" s="1"/>
  <c r="O46"/>
  <c r="N46"/>
  <c r="M46"/>
  <c r="L46"/>
  <c r="K46"/>
  <c r="J46"/>
  <c r="I46"/>
  <c r="Q46" s="1"/>
  <c r="R46" s="1"/>
  <c r="J36" s="1"/>
  <c r="H46"/>
  <c r="G46"/>
  <c r="P46" s="1"/>
  <c r="O45"/>
  <c r="N45"/>
  <c r="M45"/>
  <c r="L45"/>
  <c r="K45"/>
  <c r="J45"/>
  <c r="I45"/>
  <c r="Q45" s="1"/>
  <c r="R45" s="1"/>
  <c r="H36" s="1"/>
  <c r="H45"/>
  <c r="G45"/>
  <c r="P45" s="1"/>
  <c r="O44"/>
  <c r="N44"/>
  <c r="M44"/>
  <c r="L44"/>
  <c r="K44"/>
  <c r="J44"/>
  <c r="I44"/>
  <c r="Q44" s="1"/>
  <c r="H44"/>
  <c r="G44"/>
  <c r="P44" s="1"/>
  <c r="O43"/>
  <c r="N43"/>
  <c r="M43"/>
  <c r="L43"/>
  <c r="K43"/>
  <c r="J43"/>
  <c r="I43"/>
  <c r="Q43" s="1"/>
  <c r="H43"/>
  <c r="G43"/>
  <c r="P43" s="1"/>
  <c r="N37"/>
  <c r="L37"/>
  <c r="J37"/>
  <c r="H37"/>
  <c r="F37"/>
  <c r="D37"/>
  <c r="N57" i="11"/>
  <c r="L57"/>
  <c r="J57"/>
  <c r="H57"/>
  <c r="F57"/>
  <c r="D57"/>
  <c r="N54"/>
  <c r="L54"/>
  <c r="F54"/>
  <c r="D54"/>
  <c r="N53"/>
  <c r="N55" s="1"/>
  <c r="L53"/>
  <c r="L55" s="1"/>
  <c r="J53"/>
  <c r="H53"/>
  <c r="F53"/>
  <c r="F55" s="1"/>
  <c r="D53"/>
  <c r="D55" s="1"/>
  <c r="O48"/>
  <c r="N48"/>
  <c r="M48"/>
  <c r="L48"/>
  <c r="K48"/>
  <c r="J48"/>
  <c r="I48"/>
  <c r="Q48" s="1"/>
  <c r="H48"/>
  <c r="G48"/>
  <c r="P48" s="1"/>
  <c r="O47"/>
  <c r="N47"/>
  <c r="M47"/>
  <c r="L47"/>
  <c r="K47"/>
  <c r="J47"/>
  <c r="I47"/>
  <c r="Q47" s="1"/>
  <c r="R47" s="1"/>
  <c r="L36" s="1"/>
  <c r="H47"/>
  <c r="G47"/>
  <c r="P47" s="1"/>
  <c r="O46"/>
  <c r="N46"/>
  <c r="M46"/>
  <c r="L46"/>
  <c r="K46"/>
  <c r="J46"/>
  <c r="I46"/>
  <c r="Q46" s="1"/>
  <c r="R46" s="1"/>
  <c r="J36" s="1"/>
  <c r="H46"/>
  <c r="G46"/>
  <c r="P46" s="1"/>
  <c r="O45"/>
  <c r="N45"/>
  <c r="M45"/>
  <c r="L45"/>
  <c r="K45"/>
  <c r="J45"/>
  <c r="I45"/>
  <c r="Q45" s="1"/>
  <c r="H45"/>
  <c r="G45"/>
  <c r="P45" s="1"/>
  <c r="O44"/>
  <c r="N44"/>
  <c r="M44"/>
  <c r="L44"/>
  <c r="K44"/>
  <c r="J44"/>
  <c r="I44"/>
  <c r="Q44" s="1"/>
  <c r="H44"/>
  <c r="G44"/>
  <c r="P44" s="1"/>
  <c r="O43"/>
  <c r="N43"/>
  <c r="M43"/>
  <c r="L43"/>
  <c r="K43"/>
  <c r="J43"/>
  <c r="I43"/>
  <c r="Q43" s="1"/>
  <c r="R43" s="1"/>
  <c r="F36" s="1"/>
  <c r="H43"/>
  <c r="G43"/>
  <c r="P43" s="1"/>
  <c r="N37"/>
  <c r="L37"/>
  <c r="J37"/>
  <c r="H37"/>
  <c r="F37"/>
  <c r="D37"/>
  <c r="Q34"/>
  <c r="P34"/>
  <c r="P33"/>
  <c r="Q33" s="1"/>
  <c r="Q32"/>
  <c r="P32"/>
  <c r="P31"/>
  <c r="Q31" s="1"/>
  <c r="Q30"/>
  <c r="P30"/>
  <c r="P29"/>
  <c r="Q29" s="1"/>
  <c r="Q28"/>
  <c r="P28"/>
  <c r="P27"/>
  <c r="Q27" s="1"/>
  <c r="Q26"/>
  <c r="P26"/>
  <c r="P25"/>
  <c r="Q25" s="1"/>
  <c r="Q24"/>
  <c r="P24"/>
  <c r="P23"/>
  <c r="Q23" s="1"/>
  <c r="Q22"/>
  <c r="P22"/>
  <c r="P21"/>
  <c r="Q21" s="1"/>
  <c r="Q20"/>
  <c r="P20"/>
  <c r="P19"/>
  <c r="Q19" s="1"/>
  <c r="Q18"/>
  <c r="P18"/>
  <c r="P17"/>
  <c r="Q17" s="1"/>
  <c r="Q16"/>
  <c r="P16"/>
  <c r="P15"/>
  <c r="Q15" s="1"/>
  <c r="Q14"/>
  <c r="P14"/>
  <c r="P13"/>
  <c r="Q13" s="1"/>
  <c r="Q12"/>
  <c r="P12"/>
  <c r="P11"/>
  <c r="Q11" s="1"/>
  <c r="Q10"/>
  <c r="P10"/>
  <c r="P9"/>
  <c r="Q9" s="1"/>
  <c r="Q8"/>
  <c r="P8"/>
  <c r="P7"/>
  <c r="Q7" s="1"/>
  <c r="Q6"/>
  <c r="P6"/>
  <c r="F53" i="6"/>
  <c r="H53"/>
  <c r="J53"/>
  <c r="J54" s="1"/>
  <c r="L53"/>
  <c r="L54" s="1"/>
  <c r="N53"/>
  <c r="F57"/>
  <c r="H57"/>
  <c r="J57"/>
  <c r="L57"/>
  <c r="N57"/>
  <c r="D57"/>
  <c r="D54"/>
  <c r="D53"/>
  <c r="D55" s="1"/>
  <c r="Q122" i="14" l="1"/>
  <c r="Q123"/>
  <c r="Q124"/>
  <c r="O10" i="13"/>
  <c r="O18"/>
  <c r="O34"/>
  <c r="O54"/>
  <c r="O62"/>
  <c r="O86"/>
  <c r="O106"/>
  <c r="O110"/>
  <c r="O17"/>
  <c r="O8"/>
  <c r="O12"/>
  <c r="O16"/>
  <c r="O24"/>
  <c r="O32"/>
  <c r="O40"/>
  <c r="O44"/>
  <c r="O48"/>
  <c r="O52"/>
  <c r="O56"/>
  <c r="O64"/>
  <c r="O68"/>
  <c r="O76"/>
  <c r="O88"/>
  <c r="O92"/>
  <c r="O100"/>
  <c r="O104"/>
  <c r="O108"/>
  <c r="O30"/>
  <c r="O42"/>
  <c r="O13"/>
  <c r="O33"/>
  <c r="O41"/>
  <c r="O57"/>
  <c r="O61"/>
  <c r="O65"/>
  <c r="O69"/>
  <c r="O81"/>
  <c r="O85"/>
  <c r="O89"/>
  <c r="O109"/>
  <c r="O113"/>
  <c r="O20"/>
  <c r="O28"/>
  <c r="O36"/>
  <c r="O60"/>
  <c r="O72"/>
  <c r="O80"/>
  <c r="O96"/>
  <c r="O112"/>
  <c r="O116"/>
  <c r="O120"/>
  <c r="O7"/>
  <c r="O11"/>
  <c r="O19"/>
  <c r="O23"/>
  <c r="O27"/>
  <c r="O31"/>
  <c r="O35"/>
  <c r="O39"/>
  <c r="O43"/>
  <c r="O47"/>
  <c r="O51"/>
  <c r="O55"/>
  <c r="O59"/>
  <c r="O63"/>
  <c r="O67"/>
  <c r="O71"/>
  <c r="O75"/>
  <c r="O79"/>
  <c r="O83"/>
  <c r="O87"/>
  <c r="O91"/>
  <c r="O99"/>
  <c r="O103"/>
  <c r="O107"/>
  <c r="O111"/>
  <c r="O115"/>
  <c r="O119"/>
  <c r="O117"/>
  <c r="O14"/>
  <c r="O22"/>
  <c r="O38"/>
  <c r="O58"/>
  <c r="O74"/>
  <c r="O78"/>
  <c r="O82"/>
  <c r="O90"/>
  <c r="O98"/>
  <c r="O102"/>
  <c r="O114"/>
  <c r="O118"/>
  <c r="N14" i="10"/>
  <c r="D58" i="6"/>
  <c r="D56"/>
  <c r="F54"/>
  <c r="F58" s="1"/>
  <c r="N54"/>
  <c r="H141" i="4"/>
  <c r="N140"/>
  <c r="N142" s="1"/>
  <c r="L142"/>
  <c r="L144" s="1"/>
  <c r="N141"/>
  <c r="H140"/>
  <c r="F140"/>
  <c r="P131"/>
  <c r="Q134"/>
  <c r="R134" s="1"/>
  <c r="N122" s="1"/>
  <c r="P134"/>
  <c r="P133"/>
  <c r="P132"/>
  <c r="Q131"/>
  <c r="P130"/>
  <c r="P129"/>
  <c r="Q133"/>
  <c r="Q132"/>
  <c r="Q130"/>
  <c r="Q129"/>
  <c r="D57" i="9"/>
  <c r="L55"/>
  <c r="R45"/>
  <c r="J35" s="1"/>
  <c r="D55"/>
  <c r="L57"/>
  <c r="F54"/>
  <c r="F57" s="1"/>
  <c r="J55"/>
  <c r="J57" s="1"/>
  <c r="F53"/>
  <c r="N53"/>
  <c r="N54" s="1"/>
  <c r="F55"/>
  <c r="H54"/>
  <c r="H57" s="1"/>
  <c r="H53"/>
  <c r="H55" s="1"/>
  <c r="R45" i="8"/>
  <c r="H36" s="1"/>
  <c r="D58"/>
  <c r="R44"/>
  <c r="D36" s="1"/>
  <c r="R48"/>
  <c r="N36" s="1"/>
  <c r="L56"/>
  <c r="L58" s="1"/>
  <c r="F56"/>
  <c r="F58" s="1"/>
  <c r="D56"/>
  <c r="J54"/>
  <c r="N56"/>
  <c r="N58" s="1"/>
  <c r="H55"/>
  <c r="H54"/>
  <c r="J55" i="7"/>
  <c r="F58"/>
  <c r="R44"/>
  <c r="D36" s="1"/>
  <c r="R48"/>
  <c r="N36" s="1"/>
  <c r="R43"/>
  <c r="F36" s="1"/>
  <c r="R47"/>
  <c r="L36" s="1"/>
  <c r="F56"/>
  <c r="D56"/>
  <c r="D58" s="1"/>
  <c r="L56"/>
  <c r="L58" s="1"/>
  <c r="J54"/>
  <c r="N56"/>
  <c r="N58" s="1"/>
  <c r="H54"/>
  <c r="R45" i="11"/>
  <c r="H36" s="1"/>
  <c r="D56"/>
  <c r="R44"/>
  <c r="D36" s="1"/>
  <c r="R48"/>
  <c r="N36" s="1"/>
  <c r="N56"/>
  <c r="F56"/>
  <c r="F58" s="1"/>
  <c r="N58"/>
  <c r="L56"/>
  <c r="L58" s="1"/>
  <c r="D58"/>
  <c r="J54"/>
  <c r="J55" s="1"/>
  <c r="H54"/>
  <c r="L55" i="6"/>
  <c r="L56" s="1"/>
  <c r="N56"/>
  <c r="N58" s="1"/>
  <c r="N55"/>
  <c r="H54"/>
  <c r="J55"/>
  <c r="F55"/>
  <c r="F56" s="1"/>
  <c r="N37"/>
  <c r="L37"/>
  <c r="J37"/>
  <c r="H37"/>
  <c r="F37"/>
  <c r="D37"/>
  <c r="O48"/>
  <c r="K22" i="10" s="1"/>
  <c r="N48" i="6"/>
  <c r="J22" i="10" s="1"/>
  <c r="M48" i="6"/>
  <c r="I22" i="10" s="1"/>
  <c r="L48" i="6"/>
  <c r="H22" i="10" s="1"/>
  <c r="K48" i="6"/>
  <c r="G22" i="10" s="1"/>
  <c r="J48" i="6"/>
  <c r="F22" i="10" s="1"/>
  <c r="I48" i="6"/>
  <c r="E22" i="10" s="1"/>
  <c r="H48" i="6"/>
  <c r="D22" i="10" s="1"/>
  <c r="G48" i="6"/>
  <c r="C22" i="10" s="1"/>
  <c r="O47" i="6"/>
  <c r="K18" i="10" s="1"/>
  <c r="N47" i="6"/>
  <c r="J18" i="10" s="1"/>
  <c r="M47" i="6"/>
  <c r="I18" i="10" s="1"/>
  <c r="L47" i="6"/>
  <c r="H18" i="10" s="1"/>
  <c r="K47" i="6"/>
  <c r="G18" i="10" s="1"/>
  <c r="J47" i="6"/>
  <c r="F18" i="10" s="1"/>
  <c r="I47" i="6"/>
  <c r="E18" i="10" s="1"/>
  <c r="H47" i="6"/>
  <c r="D18" i="10" s="1"/>
  <c r="O46" i="6"/>
  <c r="K15" i="10" s="1"/>
  <c r="N46" i="6"/>
  <c r="J15" i="10" s="1"/>
  <c r="M46" i="6"/>
  <c r="I15" i="10" s="1"/>
  <c r="L46" i="6"/>
  <c r="H15" i="10" s="1"/>
  <c r="K46" i="6"/>
  <c r="G15" i="10" s="1"/>
  <c r="J46" i="6"/>
  <c r="F15" i="10" s="1"/>
  <c r="I46" i="6"/>
  <c r="E15" i="10" s="1"/>
  <c r="H46" i="6"/>
  <c r="D15" i="10" s="1"/>
  <c r="O45" i="6"/>
  <c r="K13" i="10" s="1"/>
  <c r="N45" i="6"/>
  <c r="J13" i="10" s="1"/>
  <c r="M45" i="6"/>
  <c r="I13" i="10" s="1"/>
  <c r="L45" i="6"/>
  <c r="H13" i="10" s="1"/>
  <c r="K45" i="6"/>
  <c r="G13" i="10" s="1"/>
  <c r="J45" i="6"/>
  <c r="F13" i="10" s="1"/>
  <c r="I45" i="6"/>
  <c r="E13" i="10" s="1"/>
  <c r="H45" i="6"/>
  <c r="D13" i="10" s="1"/>
  <c r="O44" i="6"/>
  <c r="K9" i="10" s="1"/>
  <c r="N44" i="6"/>
  <c r="J9" i="10" s="1"/>
  <c r="M44" i="6"/>
  <c r="I9" i="10" s="1"/>
  <c r="L44" i="6"/>
  <c r="H9" i="10" s="1"/>
  <c r="K44" i="6"/>
  <c r="G9" i="10" s="1"/>
  <c r="J44" i="6"/>
  <c r="F9" i="10" s="1"/>
  <c r="I44" i="6"/>
  <c r="E9" i="10" s="1"/>
  <c r="H44" i="6"/>
  <c r="D9" i="10" s="1"/>
  <c r="O43" i="6"/>
  <c r="K5" i="10" s="1"/>
  <c r="N43" i="6"/>
  <c r="J5" i="10" s="1"/>
  <c r="M43" i="6"/>
  <c r="I5" i="10" s="1"/>
  <c r="L43" i="6"/>
  <c r="H5" i="10" s="1"/>
  <c r="K43" i="6"/>
  <c r="G5" i="10" s="1"/>
  <c r="J43" i="6"/>
  <c r="F5" i="10" s="1"/>
  <c r="I43" i="6"/>
  <c r="E5" i="10" s="1"/>
  <c r="H43" i="6"/>
  <c r="G47"/>
  <c r="C18" i="10" s="1"/>
  <c r="G46" i="6"/>
  <c r="C15" i="10" s="1"/>
  <c r="G45" i="6"/>
  <c r="C13" i="10" s="1"/>
  <c r="G44" i="6"/>
  <c r="C9" i="10" s="1"/>
  <c r="G43" i="6"/>
  <c r="P33" i="9"/>
  <c r="Q33" s="1"/>
  <c r="Q32"/>
  <c r="P32"/>
  <c r="P31"/>
  <c r="Q31" s="1"/>
  <c r="P30"/>
  <c r="Q30" s="1"/>
  <c r="P29"/>
  <c r="Q29" s="1"/>
  <c r="P28"/>
  <c r="Q28" s="1"/>
  <c r="P27"/>
  <c r="Q27" s="1"/>
  <c r="Q26"/>
  <c r="P26"/>
  <c r="P25"/>
  <c r="Q25" s="1"/>
  <c r="P24"/>
  <c r="Q24" s="1"/>
  <c r="P23"/>
  <c r="Q23" s="1"/>
  <c r="Q22"/>
  <c r="P22"/>
  <c r="P21"/>
  <c r="Q21" s="1"/>
  <c r="P20"/>
  <c r="Q20" s="1"/>
  <c r="P19"/>
  <c r="Q19" s="1"/>
  <c r="P18"/>
  <c r="Q18" s="1"/>
  <c r="P17"/>
  <c r="Q17" s="1"/>
  <c r="Q16"/>
  <c r="P16"/>
  <c r="P15"/>
  <c r="Q15" s="1"/>
  <c r="Q14"/>
  <c r="P14"/>
  <c r="P13"/>
  <c r="Q13" s="1"/>
  <c r="P12"/>
  <c r="Q12" s="1"/>
  <c r="P11"/>
  <c r="Q11" s="1"/>
  <c r="Q10"/>
  <c r="P10"/>
  <c r="P9"/>
  <c r="Q9" s="1"/>
  <c r="Q8"/>
  <c r="P8"/>
  <c r="P7"/>
  <c r="Q7" s="1"/>
  <c r="Q6"/>
  <c r="P6"/>
  <c r="P34" i="8"/>
  <c r="Q34" s="1"/>
  <c r="P33"/>
  <c r="Q33" s="1"/>
  <c r="Q32"/>
  <c r="P32"/>
  <c r="P31"/>
  <c r="Q31" s="1"/>
  <c r="Q30"/>
  <c r="P30"/>
  <c r="P29"/>
  <c r="Q29" s="1"/>
  <c r="P28"/>
  <c r="Q28" s="1"/>
  <c r="P27"/>
  <c r="Q27" s="1"/>
  <c r="Q26"/>
  <c r="P26"/>
  <c r="P25"/>
  <c r="Q25" s="1"/>
  <c r="Q24"/>
  <c r="P24"/>
  <c r="P23"/>
  <c r="Q23" s="1"/>
  <c r="P22"/>
  <c r="Q22" s="1"/>
  <c r="P21"/>
  <c r="Q21" s="1"/>
  <c r="P20"/>
  <c r="Q20" s="1"/>
  <c r="P19"/>
  <c r="Q19" s="1"/>
  <c r="Q18"/>
  <c r="P18"/>
  <c r="P17"/>
  <c r="Q17" s="1"/>
  <c r="P16"/>
  <c r="Q16" s="1"/>
  <c r="P15"/>
  <c r="Q15" s="1"/>
  <c r="P14"/>
  <c r="Q14" s="1"/>
  <c r="P13"/>
  <c r="Q13" s="1"/>
  <c r="P12"/>
  <c r="Q12" s="1"/>
  <c r="P11"/>
  <c r="Q11" s="1"/>
  <c r="Q10"/>
  <c r="P10"/>
  <c r="P9"/>
  <c r="Q9" s="1"/>
  <c r="P8"/>
  <c r="Q8" s="1"/>
  <c r="P7"/>
  <c r="Q7" s="1"/>
  <c r="P6"/>
  <c r="Q6" s="1"/>
  <c r="Q34" i="7"/>
  <c r="P34"/>
  <c r="P33"/>
  <c r="Q33" s="1"/>
  <c r="P32"/>
  <c r="Q32" s="1"/>
  <c r="P31"/>
  <c r="Q31" s="1"/>
  <c r="P30"/>
  <c r="Q30" s="1"/>
  <c r="P29"/>
  <c r="Q29" s="1"/>
  <c r="Q28"/>
  <c r="P28"/>
  <c r="P27"/>
  <c r="Q27" s="1"/>
  <c r="P26"/>
  <c r="Q26" s="1"/>
  <c r="P25"/>
  <c r="Q25" s="1"/>
  <c r="P24"/>
  <c r="Q24" s="1"/>
  <c r="P23"/>
  <c r="Q23" s="1"/>
  <c r="P22"/>
  <c r="Q22" s="1"/>
  <c r="P21"/>
  <c r="Q21" s="1"/>
  <c r="Q20"/>
  <c r="P20"/>
  <c r="P19"/>
  <c r="Q19" s="1"/>
  <c r="P18"/>
  <c r="Q18" s="1"/>
  <c r="P17"/>
  <c r="Q17" s="1"/>
  <c r="P16"/>
  <c r="Q16" s="1"/>
  <c r="P15"/>
  <c r="Q15" s="1"/>
  <c r="P14"/>
  <c r="Q14" s="1"/>
  <c r="P13"/>
  <c r="Q13" s="1"/>
  <c r="P12"/>
  <c r="Q12" s="1"/>
  <c r="P11"/>
  <c r="Q11" s="1"/>
  <c r="P10"/>
  <c r="Q10" s="1"/>
  <c r="P9"/>
  <c r="Q9" s="1"/>
  <c r="P8"/>
  <c r="Q8" s="1"/>
  <c r="P7"/>
  <c r="Q7" s="1"/>
  <c r="P6"/>
  <c r="Q6" s="1"/>
  <c r="Q34" i="6"/>
  <c r="P34"/>
  <c r="P33"/>
  <c r="Q33" s="1"/>
  <c r="Q32"/>
  <c r="P32"/>
  <c r="P31"/>
  <c r="Q31" s="1"/>
  <c r="P30"/>
  <c r="Q30" s="1"/>
  <c r="P29"/>
  <c r="Q29" s="1"/>
  <c r="P28"/>
  <c r="Q28" s="1"/>
  <c r="P27"/>
  <c r="Q27" s="1"/>
  <c r="Q26"/>
  <c r="P26"/>
  <c r="P25"/>
  <c r="Q25" s="1"/>
  <c r="Q24"/>
  <c r="P24"/>
  <c r="P23"/>
  <c r="Q23" s="1"/>
  <c r="P22"/>
  <c r="Q22" s="1"/>
  <c r="P21"/>
  <c r="Q21" s="1"/>
  <c r="P20"/>
  <c r="Q20" s="1"/>
  <c r="P19"/>
  <c r="Q19" s="1"/>
  <c r="Q18"/>
  <c r="P18"/>
  <c r="P17"/>
  <c r="Q17" s="1"/>
  <c r="Q16"/>
  <c r="P16"/>
  <c r="P15"/>
  <c r="Q15" s="1"/>
  <c r="P14"/>
  <c r="Q14" s="1"/>
  <c r="P13"/>
  <c r="Q13" s="1"/>
  <c r="P12"/>
  <c r="Q12" s="1"/>
  <c r="P11"/>
  <c r="Q11" s="1"/>
  <c r="Q10"/>
  <c r="P10"/>
  <c r="P9"/>
  <c r="Q9" s="1"/>
  <c r="Q8"/>
  <c r="P8"/>
  <c r="P7"/>
  <c r="Q7" s="1"/>
  <c r="P6"/>
  <c r="Q6" s="1"/>
  <c r="P63" i="4"/>
  <c r="Q63" s="1"/>
  <c r="O120" i="5"/>
  <c r="N120"/>
  <c r="O119"/>
  <c r="N119"/>
  <c r="O118"/>
  <c r="N118"/>
  <c r="O117"/>
  <c r="N117"/>
  <c r="O116"/>
  <c r="N116"/>
  <c r="O115"/>
  <c r="N115"/>
  <c r="O114"/>
  <c r="N114"/>
  <c r="O113"/>
  <c r="N113"/>
  <c r="O112"/>
  <c r="N112"/>
  <c r="O111"/>
  <c r="N111"/>
  <c r="O110"/>
  <c r="N110"/>
  <c r="O109"/>
  <c r="N109"/>
  <c r="O108"/>
  <c r="N108"/>
  <c r="O107"/>
  <c r="N107"/>
  <c r="O106"/>
  <c r="N106"/>
  <c r="O105"/>
  <c r="N105"/>
  <c r="O104"/>
  <c r="N104"/>
  <c r="O103"/>
  <c r="N103"/>
  <c r="O102"/>
  <c r="N102"/>
  <c r="O101"/>
  <c r="N101"/>
  <c r="O100"/>
  <c r="N100"/>
  <c r="O99"/>
  <c r="N99"/>
  <c r="O98"/>
  <c r="N98"/>
  <c r="O97"/>
  <c r="N97"/>
  <c r="O96"/>
  <c r="N96"/>
  <c r="O95"/>
  <c r="N95"/>
  <c r="O94"/>
  <c r="N94"/>
  <c r="O93"/>
  <c r="N93"/>
  <c r="O92"/>
  <c r="N92"/>
  <c r="O91"/>
  <c r="N91"/>
  <c r="O90"/>
  <c r="N90"/>
  <c r="O89"/>
  <c r="N89"/>
  <c r="O88"/>
  <c r="N88"/>
  <c r="O87"/>
  <c r="N87"/>
  <c r="O86"/>
  <c r="N86"/>
  <c r="O85"/>
  <c r="N85"/>
  <c r="O84"/>
  <c r="N84"/>
  <c r="O83"/>
  <c r="N83"/>
  <c r="O82"/>
  <c r="N82"/>
  <c r="O81"/>
  <c r="N81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O71"/>
  <c r="N71"/>
  <c r="O70"/>
  <c r="N70"/>
  <c r="O69"/>
  <c r="N69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P120" i="4"/>
  <c r="Q120" s="1"/>
  <c r="P119"/>
  <c r="Q119" s="1"/>
  <c r="Q118"/>
  <c r="P118"/>
  <c r="P117"/>
  <c r="Q117" s="1"/>
  <c r="Q116"/>
  <c r="P116"/>
  <c r="P115"/>
  <c r="Q115" s="1"/>
  <c r="P114"/>
  <c r="Q114" s="1"/>
  <c r="P113"/>
  <c r="Q113" s="1"/>
  <c r="P112"/>
  <c r="Q112" s="1"/>
  <c r="P111"/>
  <c r="Q111" s="1"/>
  <c r="Q110"/>
  <c r="P110"/>
  <c r="P109"/>
  <c r="Q109" s="1"/>
  <c r="P108"/>
  <c r="Q108" s="1"/>
  <c r="P107"/>
  <c r="Q107" s="1"/>
  <c r="P106"/>
  <c r="Q106" s="1"/>
  <c r="P105"/>
  <c r="Q105" s="1"/>
  <c r="P104"/>
  <c r="Q104" s="1"/>
  <c r="P103"/>
  <c r="Q103" s="1"/>
  <c r="Q102"/>
  <c r="P102"/>
  <c r="P101"/>
  <c r="Q101" s="1"/>
  <c r="Q100"/>
  <c r="P100"/>
  <c r="P99"/>
  <c r="Q99" s="1"/>
  <c r="P98"/>
  <c r="Q98" s="1"/>
  <c r="P97"/>
  <c r="Q97" s="1"/>
  <c r="P96"/>
  <c r="Q96" s="1"/>
  <c r="P95"/>
  <c r="Q95" s="1"/>
  <c r="P94"/>
  <c r="Q94" s="1"/>
  <c r="P93"/>
  <c r="Q93" s="1"/>
  <c r="P92"/>
  <c r="Q92" s="1"/>
  <c r="P91"/>
  <c r="Q91" s="1"/>
  <c r="P90"/>
  <c r="Q90" s="1"/>
  <c r="P89"/>
  <c r="Q89" s="1"/>
  <c r="P88"/>
  <c r="Q88" s="1"/>
  <c r="P87"/>
  <c r="Q87" s="1"/>
  <c r="Q86"/>
  <c r="P86"/>
  <c r="P85"/>
  <c r="Q85" s="1"/>
  <c r="P84"/>
  <c r="Q84" s="1"/>
  <c r="P83"/>
  <c r="Q83" s="1"/>
  <c r="P82"/>
  <c r="Q82" s="1"/>
  <c r="P81"/>
  <c r="Q81" s="1"/>
  <c r="P80"/>
  <c r="Q80" s="1"/>
  <c r="P79"/>
  <c r="Q79" s="1"/>
  <c r="Q78"/>
  <c r="P78"/>
  <c r="P77"/>
  <c r="Q77" s="1"/>
  <c r="P76"/>
  <c r="Q76" s="1"/>
  <c r="P75"/>
  <c r="Q75" s="1"/>
  <c r="P74"/>
  <c r="Q74" s="1"/>
  <c r="P73"/>
  <c r="Q73" s="1"/>
  <c r="P72"/>
  <c r="Q72" s="1"/>
  <c r="P71"/>
  <c r="Q71" s="1"/>
  <c r="P70"/>
  <c r="Q70" s="1"/>
  <c r="P69"/>
  <c r="Q69" s="1"/>
  <c r="Q68"/>
  <c r="P68"/>
  <c r="P67"/>
  <c r="Q67" s="1"/>
  <c r="P66"/>
  <c r="Q66" s="1"/>
  <c r="P65"/>
  <c r="Q65" s="1"/>
  <c r="P64"/>
  <c r="Q64" s="1"/>
  <c r="P62"/>
  <c r="Q62" s="1"/>
  <c r="Q61"/>
  <c r="P61"/>
  <c r="P60"/>
  <c r="Q60" s="1"/>
  <c r="P59"/>
  <c r="Q59" s="1"/>
  <c r="P58"/>
  <c r="Q58" s="1"/>
  <c r="P57"/>
  <c r="Q57" s="1"/>
  <c r="P56"/>
  <c r="Q56" s="1"/>
  <c r="P55"/>
  <c r="Q55" s="1"/>
  <c r="P54"/>
  <c r="Q54" s="1"/>
  <c r="Q53"/>
  <c r="P53"/>
  <c r="P52"/>
  <c r="Q52" s="1"/>
  <c r="Q51"/>
  <c r="P51"/>
  <c r="P50"/>
  <c r="Q50" s="1"/>
  <c r="P49"/>
  <c r="Q49" s="1"/>
  <c r="P48"/>
  <c r="Q48" s="1"/>
  <c r="P47"/>
  <c r="Q47" s="1"/>
  <c r="P46"/>
  <c r="Q46" s="1"/>
  <c r="Q45"/>
  <c r="P45"/>
  <c r="P44"/>
  <c r="Q44" s="1"/>
  <c r="P43"/>
  <c r="Q43" s="1"/>
  <c r="P42"/>
  <c r="Q42" s="1"/>
  <c r="P41"/>
  <c r="Q41" s="1"/>
  <c r="P40"/>
  <c r="Q40" s="1"/>
  <c r="P39"/>
  <c r="Q39" s="1"/>
  <c r="P38"/>
  <c r="Q38" s="1"/>
  <c r="Q37"/>
  <c r="P37"/>
  <c r="P36"/>
  <c r="Q36" s="1"/>
  <c r="Q35"/>
  <c r="P35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P23"/>
  <c r="Q23" s="1"/>
  <c r="P22"/>
  <c r="Q22" s="1"/>
  <c r="Q21"/>
  <c r="P21"/>
  <c r="P20"/>
  <c r="Q20" s="1"/>
  <c r="P19"/>
  <c r="Q19" s="1"/>
  <c r="P18"/>
  <c r="Q18" s="1"/>
  <c r="P17"/>
  <c r="Q17" s="1"/>
  <c r="P16"/>
  <c r="Q16" s="1"/>
  <c r="P15"/>
  <c r="Q15" s="1"/>
  <c r="P14"/>
  <c r="Q14" s="1"/>
  <c r="Q13"/>
  <c r="P13"/>
  <c r="P12"/>
  <c r="Q12" s="1"/>
  <c r="P11"/>
  <c r="Q11" s="1"/>
  <c r="P10"/>
  <c r="Q10" s="1"/>
  <c r="P9"/>
  <c r="Q9" s="1"/>
  <c r="P8"/>
  <c r="Q8" s="1"/>
  <c r="P7"/>
  <c r="Q7" s="1"/>
  <c r="P6"/>
  <c r="Q6" s="1"/>
  <c r="Q8" i="1"/>
  <c r="Q12"/>
  <c r="Q16"/>
  <c r="Q20"/>
  <c r="Q24"/>
  <c r="Q28"/>
  <c r="Q32"/>
  <c r="Q36"/>
  <c r="Q40"/>
  <c r="Q44"/>
  <c r="Q48"/>
  <c r="Q52"/>
  <c r="Q56"/>
  <c r="Q60"/>
  <c r="Q64"/>
  <c r="Q68"/>
  <c r="Q72"/>
  <c r="Q76"/>
  <c r="Q80"/>
  <c r="Q84"/>
  <c r="Q88"/>
  <c r="Q92"/>
  <c r="Q96"/>
  <c r="Q100"/>
  <c r="Q104"/>
  <c r="Q108"/>
  <c r="Q112"/>
  <c r="Q116"/>
  <c r="Q120"/>
  <c r="P7"/>
  <c r="Q7" s="1"/>
  <c r="P8"/>
  <c r="P9"/>
  <c r="Q9" s="1"/>
  <c r="P10"/>
  <c r="Q10" s="1"/>
  <c r="P11"/>
  <c r="Q11" s="1"/>
  <c r="P12"/>
  <c r="P13"/>
  <c r="Q13" s="1"/>
  <c r="P14"/>
  <c r="Q14" s="1"/>
  <c r="P15"/>
  <c r="Q15" s="1"/>
  <c r="P16"/>
  <c r="P17"/>
  <c r="Q17" s="1"/>
  <c r="P18"/>
  <c r="Q18" s="1"/>
  <c r="P19"/>
  <c r="Q19" s="1"/>
  <c r="P20"/>
  <c r="P21"/>
  <c r="Q21" s="1"/>
  <c r="P22"/>
  <c r="Q22" s="1"/>
  <c r="P23"/>
  <c r="Q23" s="1"/>
  <c r="P24"/>
  <c r="P25"/>
  <c r="Q25" s="1"/>
  <c r="P26"/>
  <c r="Q26" s="1"/>
  <c r="P27"/>
  <c r="Q27" s="1"/>
  <c r="P28"/>
  <c r="P29"/>
  <c r="Q29" s="1"/>
  <c r="P30"/>
  <c r="Q30" s="1"/>
  <c r="P31"/>
  <c r="Q31" s="1"/>
  <c r="P32"/>
  <c r="P33"/>
  <c r="Q33" s="1"/>
  <c r="P34"/>
  <c r="Q34" s="1"/>
  <c r="P35"/>
  <c r="Q35" s="1"/>
  <c r="P36"/>
  <c r="P37"/>
  <c r="Q37" s="1"/>
  <c r="P38"/>
  <c r="Q38" s="1"/>
  <c r="P39"/>
  <c r="Q39" s="1"/>
  <c r="P40"/>
  <c r="P41"/>
  <c r="Q41" s="1"/>
  <c r="P42"/>
  <c r="Q42" s="1"/>
  <c r="P43"/>
  <c r="Q43" s="1"/>
  <c r="P44"/>
  <c r="P45"/>
  <c r="Q45" s="1"/>
  <c r="P46"/>
  <c r="Q46" s="1"/>
  <c r="P47"/>
  <c r="Q47" s="1"/>
  <c r="P48"/>
  <c r="P49"/>
  <c r="Q49" s="1"/>
  <c r="P50"/>
  <c r="Q50" s="1"/>
  <c r="P51"/>
  <c r="Q51" s="1"/>
  <c r="P52"/>
  <c r="P53"/>
  <c r="Q53" s="1"/>
  <c r="P54"/>
  <c r="Q54" s="1"/>
  <c r="P55"/>
  <c r="Q55" s="1"/>
  <c r="P56"/>
  <c r="P57"/>
  <c r="Q57" s="1"/>
  <c r="P58"/>
  <c r="Q58" s="1"/>
  <c r="P59"/>
  <c r="Q59" s="1"/>
  <c r="P60"/>
  <c r="P61"/>
  <c r="Q61" s="1"/>
  <c r="P62"/>
  <c r="Q62" s="1"/>
  <c r="P63"/>
  <c r="Q63" s="1"/>
  <c r="P64"/>
  <c r="P65"/>
  <c r="Q65" s="1"/>
  <c r="P66"/>
  <c r="Q66" s="1"/>
  <c r="P67"/>
  <c r="Q67" s="1"/>
  <c r="P68"/>
  <c r="P69"/>
  <c r="Q69" s="1"/>
  <c r="P70"/>
  <c r="Q70" s="1"/>
  <c r="P71"/>
  <c r="Q71" s="1"/>
  <c r="P72"/>
  <c r="P73"/>
  <c r="Q73" s="1"/>
  <c r="P74"/>
  <c r="Q74" s="1"/>
  <c r="P75"/>
  <c r="Q75" s="1"/>
  <c r="P76"/>
  <c r="P77"/>
  <c r="Q77" s="1"/>
  <c r="P78"/>
  <c r="Q78" s="1"/>
  <c r="P79"/>
  <c r="Q79" s="1"/>
  <c r="P80"/>
  <c r="P81"/>
  <c r="Q81" s="1"/>
  <c r="P82"/>
  <c r="Q82" s="1"/>
  <c r="P83"/>
  <c r="Q83" s="1"/>
  <c r="P84"/>
  <c r="P85"/>
  <c r="Q85" s="1"/>
  <c r="P86"/>
  <c r="Q86" s="1"/>
  <c r="P87"/>
  <c r="Q87" s="1"/>
  <c r="P88"/>
  <c r="P89"/>
  <c r="Q89" s="1"/>
  <c r="P90"/>
  <c r="Q90" s="1"/>
  <c r="P91"/>
  <c r="Q91" s="1"/>
  <c r="P92"/>
  <c r="P93"/>
  <c r="Q93" s="1"/>
  <c r="P94"/>
  <c r="Q94" s="1"/>
  <c r="P95"/>
  <c r="Q95" s="1"/>
  <c r="P96"/>
  <c r="P97"/>
  <c r="Q97" s="1"/>
  <c r="P98"/>
  <c r="Q98" s="1"/>
  <c r="P99"/>
  <c r="Q99" s="1"/>
  <c r="P100"/>
  <c r="P101"/>
  <c r="Q101" s="1"/>
  <c r="P102"/>
  <c r="Q102" s="1"/>
  <c r="P103"/>
  <c r="Q103" s="1"/>
  <c r="P104"/>
  <c r="P105"/>
  <c r="Q105" s="1"/>
  <c r="P106"/>
  <c r="Q106" s="1"/>
  <c r="P107"/>
  <c r="Q107" s="1"/>
  <c r="P108"/>
  <c r="P109"/>
  <c r="Q109" s="1"/>
  <c r="P110"/>
  <c r="Q110" s="1"/>
  <c r="P111"/>
  <c r="Q111" s="1"/>
  <c r="P112"/>
  <c r="P113"/>
  <c r="Q113" s="1"/>
  <c r="P114"/>
  <c r="Q114" s="1"/>
  <c r="P115"/>
  <c r="Q115" s="1"/>
  <c r="P116"/>
  <c r="P117"/>
  <c r="Q117" s="1"/>
  <c r="P118"/>
  <c r="Q118" s="1"/>
  <c r="P119"/>
  <c r="Q119" s="1"/>
  <c r="P120"/>
  <c r="P6"/>
  <c r="Q6" s="1"/>
  <c r="N120" i="2"/>
  <c r="O120" s="1"/>
  <c r="N119"/>
  <c r="O119" s="1"/>
  <c r="N118"/>
  <c r="O118" s="1"/>
  <c r="N117"/>
  <c r="O117" s="1"/>
  <c r="N116"/>
  <c r="O116" s="1"/>
  <c r="O115"/>
  <c r="N115"/>
  <c r="N114"/>
  <c r="O114" s="1"/>
  <c r="N113"/>
  <c r="O113" s="1"/>
  <c r="N112"/>
  <c r="O112" s="1"/>
  <c r="N111"/>
  <c r="O111" s="1"/>
  <c r="N110"/>
  <c r="O110" s="1"/>
  <c r="N109"/>
  <c r="O109" s="1"/>
  <c r="N108"/>
  <c r="O108" s="1"/>
  <c r="O107"/>
  <c r="N107"/>
  <c r="N106"/>
  <c r="O106" s="1"/>
  <c r="N105"/>
  <c r="O105" s="1"/>
  <c r="N104"/>
  <c r="O104" s="1"/>
  <c r="N103"/>
  <c r="O103" s="1"/>
  <c r="N102"/>
  <c r="O102" s="1"/>
  <c r="N101"/>
  <c r="O101" s="1"/>
  <c r="N100"/>
  <c r="O100" s="1"/>
  <c r="N99"/>
  <c r="O99" s="1"/>
  <c r="N98"/>
  <c r="O98" s="1"/>
  <c r="O97"/>
  <c r="N97"/>
  <c r="N96"/>
  <c r="O96" s="1"/>
  <c r="O95"/>
  <c r="N95"/>
  <c r="N94"/>
  <c r="O94" s="1"/>
  <c r="N93"/>
  <c r="O93" s="1"/>
  <c r="N92"/>
  <c r="O92" s="1"/>
  <c r="O91"/>
  <c r="N91"/>
  <c r="N90"/>
  <c r="O90" s="1"/>
  <c r="O89"/>
  <c r="N89"/>
  <c r="N88"/>
  <c r="O88" s="1"/>
  <c r="O87"/>
  <c r="N87"/>
  <c r="N86"/>
  <c r="O86" s="1"/>
  <c r="N85"/>
  <c r="O85" s="1"/>
  <c r="N84"/>
  <c r="O84" s="1"/>
  <c r="O83"/>
  <c r="N83"/>
  <c r="N82"/>
  <c r="O82" s="1"/>
  <c r="O81"/>
  <c r="N81"/>
  <c r="N80"/>
  <c r="O80" s="1"/>
  <c r="N79"/>
  <c r="O79" s="1"/>
  <c r="N78"/>
  <c r="O78" s="1"/>
  <c r="N77"/>
  <c r="O77" s="1"/>
  <c r="N76"/>
  <c r="O76" s="1"/>
  <c r="N75"/>
  <c r="O75" s="1"/>
  <c r="N74"/>
  <c r="O74" s="1"/>
  <c r="N73"/>
  <c r="O73" s="1"/>
  <c r="N72"/>
  <c r="O72" s="1"/>
  <c r="O71"/>
  <c r="N71"/>
  <c r="N70"/>
  <c r="O70" s="1"/>
  <c r="N69"/>
  <c r="O69" s="1"/>
  <c r="N68"/>
  <c r="O68" s="1"/>
  <c r="N67"/>
  <c r="O67" s="1"/>
  <c r="N66"/>
  <c r="O66" s="1"/>
  <c r="N65"/>
  <c r="O65" s="1"/>
  <c r="N64"/>
  <c r="O64" s="1"/>
  <c r="O63"/>
  <c r="N63"/>
  <c r="N62"/>
  <c r="O62" s="1"/>
  <c r="N61"/>
  <c r="O61" s="1"/>
  <c r="N60"/>
  <c r="O60" s="1"/>
  <c r="N59"/>
  <c r="O59" s="1"/>
  <c r="N58"/>
  <c r="O58" s="1"/>
  <c r="O57"/>
  <c r="N57"/>
  <c r="N56"/>
  <c r="O56" s="1"/>
  <c r="O55"/>
  <c r="N55"/>
  <c r="N54"/>
  <c r="O54" s="1"/>
  <c r="N53"/>
  <c r="O53" s="1"/>
  <c r="N52"/>
  <c r="O52" s="1"/>
  <c r="O51"/>
  <c r="N51"/>
  <c r="N50"/>
  <c r="O50" s="1"/>
  <c r="O49"/>
  <c r="N49"/>
  <c r="N48"/>
  <c r="O48" s="1"/>
  <c r="N47"/>
  <c r="O47" s="1"/>
  <c r="N46"/>
  <c r="O46" s="1"/>
  <c r="N45"/>
  <c r="O45" s="1"/>
  <c r="N44"/>
  <c r="O44" s="1"/>
  <c r="O43"/>
  <c r="N43"/>
  <c r="N42"/>
  <c r="O42" s="1"/>
  <c r="N41"/>
  <c r="O41" s="1"/>
  <c r="N40"/>
  <c r="O40" s="1"/>
  <c r="O39"/>
  <c r="N39"/>
  <c r="N38"/>
  <c r="O38" s="1"/>
  <c r="N37"/>
  <c r="O37" s="1"/>
  <c r="N36"/>
  <c r="O36" s="1"/>
  <c r="N35"/>
  <c r="O35" s="1"/>
  <c r="N34"/>
  <c r="O34" s="1"/>
  <c r="O33"/>
  <c r="N33"/>
  <c r="N32"/>
  <c r="O32" s="1"/>
  <c r="N31"/>
  <c r="O31" s="1"/>
  <c r="N30"/>
  <c r="O30" s="1"/>
  <c r="N29"/>
  <c r="O29" s="1"/>
  <c r="N28"/>
  <c r="O28" s="1"/>
  <c r="O27"/>
  <c r="N27"/>
  <c r="N26"/>
  <c r="O26" s="1"/>
  <c r="N25"/>
  <c r="O25" s="1"/>
  <c r="N24"/>
  <c r="O24" s="1"/>
  <c r="O23"/>
  <c r="N23"/>
  <c r="N22"/>
  <c r="O22" s="1"/>
  <c r="N21"/>
  <c r="O21" s="1"/>
  <c r="N20"/>
  <c r="O20" s="1"/>
  <c r="N19"/>
  <c r="O19" s="1"/>
  <c r="N18"/>
  <c r="O18" s="1"/>
  <c r="O17"/>
  <c r="N17"/>
  <c r="N16"/>
  <c r="O16" s="1"/>
  <c r="N15"/>
  <c r="O15" s="1"/>
  <c r="N14"/>
  <c r="O14" s="1"/>
  <c r="N13"/>
  <c r="O13" s="1"/>
  <c r="N12"/>
  <c r="O12" s="1"/>
  <c r="O11"/>
  <c r="N11"/>
  <c r="N10"/>
  <c r="O10" s="1"/>
  <c r="N9"/>
  <c r="O9" s="1"/>
  <c r="N8"/>
  <c r="O8" s="1"/>
  <c r="O7"/>
  <c r="N7"/>
  <c r="N6"/>
  <c r="O6" s="1"/>
  <c r="H55" i="7" l="1"/>
  <c r="H56" s="1"/>
  <c r="P43" i="6"/>
  <c r="L5" i="10" s="1"/>
  <c r="D5"/>
  <c r="J56" i="6"/>
  <c r="J58" s="1"/>
  <c r="Q43"/>
  <c r="C5" i="10"/>
  <c r="L58" i="6"/>
  <c r="H55"/>
  <c r="N144" i="4"/>
  <c r="F141"/>
  <c r="F142" s="1"/>
  <c r="F144" s="1"/>
  <c r="H142"/>
  <c r="H144" s="1"/>
  <c r="D144"/>
  <c r="R131"/>
  <c r="H122" s="1"/>
  <c r="R133"/>
  <c r="L122" s="1"/>
  <c r="R130"/>
  <c r="D122" s="1"/>
  <c r="R129"/>
  <c r="F122" s="1"/>
  <c r="R132"/>
  <c r="J122" s="1"/>
  <c r="J144"/>
  <c r="N55" i="9"/>
  <c r="N57" s="1"/>
  <c r="H58" i="8"/>
  <c r="H56"/>
  <c r="J55"/>
  <c r="J56" i="7"/>
  <c r="J58" s="1"/>
  <c r="J56" i="11"/>
  <c r="J58" s="1"/>
  <c r="H55"/>
  <c r="H56" s="1"/>
  <c r="Q48" i="6"/>
  <c r="P48"/>
  <c r="L22" i="10" s="1"/>
  <c r="Q47" i="6"/>
  <c r="M18" i="10" s="1"/>
  <c r="P47" i="6"/>
  <c r="L18" i="10" s="1"/>
  <c r="Q46" i="6"/>
  <c r="P46"/>
  <c r="L15" i="10" s="1"/>
  <c r="Q45" i="6"/>
  <c r="M13" i="10" s="1"/>
  <c r="P45" i="6"/>
  <c r="L13" i="10" s="1"/>
  <c r="Q44" i="6"/>
  <c r="P44"/>
  <c r="L9" i="10" s="1"/>
  <c r="H58" i="7" l="1"/>
  <c r="H58" i="6"/>
  <c r="R44"/>
  <c r="M9" i="10"/>
  <c r="R46" i="6"/>
  <c r="M15" i="10"/>
  <c r="N15" s="1"/>
  <c r="M22"/>
  <c r="N22" s="1"/>
  <c r="R48" i="6"/>
  <c r="I22" i="3" s="1"/>
  <c r="R43" i="6"/>
  <c r="M5" i="10"/>
  <c r="H56" i="6"/>
  <c r="J56" i="8"/>
  <c r="J58" s="1"/>
  <c r="H58" i="11"/>
  <c r="R45" i="6"/>
  <c r="R47"/>
  <c r="F36" l="1"/>
  <c r="N5" i="10"/>
  <c r="H36" i="6"/>
  <c r="N13" i="10"/>
  <c r="I13" i="3"/>
  <c r="D36" i="6"/>
  <c r="N9" i="10"/>
  <c r="I9" i="3"/>
  <c r="L36" i="6"/>
  <c r="N18" i="10"/>
  <c r="N36" i="6"/>
  <c r="J36"/>
  <c r="I15" i="3"/>
</calcChain>
</file>

<file path=xl/connections.xml><?xml version="1.0" encoding="utf-8"?>
<connections xmlns="http://schemas.openxmlformats.org/spreadsheetml/2006/main">
  <connection id="1" name="class 10 result taxt file" type="6" refreshedVersion="3" background="1" saveData="1">
    <textPr codePage="437" sourceFile="C:\Users\pc4\Desktop\class 10 result taxt file.txt" delimited="0">
      <textFields count="16">
        <textField/>
        <textField position="9"/>
        <textField position="12"/>
        <textField position="64"/>
        <textField position="67"/>
        <textField position="71"/>
        <textField position="74"/>
        <textField position="78"/>
        <textField position="81"/>
        <textField position="85"/>
        <textField position="88"/>
        <textField position="92"/>
        <textField position="95"/>
        <textField position="99"/>
        <textField position="102"/>
        <textField position="109"/>
      </textFields>
    </textPr>
  </connection>
  <connection id="2" name="class 10 result taxt file1" type="6" refreshedVersion="3" background="1" saveData="1">
    <textPr codePage="437" sourceFile="C:\Users\pc4\Desktop\class 10 result taxt file.txt" delimited="0">
      <textFields count="16">
        <textField/>
        <textField position="9"/>
        <textField position="12"/>
        <textField position="64"/>
        <textField position="67"/>
        <textField position="71"/>
        <textField position="74"/>
        <textField position="78"/>
        <textField position="81"/>
        <textField position="85"/>
        <textField position="88"/>
        <textField position="92"/>
        <textField position="95"/>
        <textField position="99"/>
        <textField position="102"/>
        <textField position="109"/>
      </textFields>
    </textPr>
  </connection>
  <connection id="3" name="class 10 result taxt file11" type="6" refreshedVersion="3" background="1" saveData="1">
    <textPr codePage="437" sourceFile="C:\Users\pc4\Desktop\class 10 result taxt file.txt" delimited="0">
      <textFields count="16">
        <textField/>
        <textField position="9"/>
        <textField position="12"/>
        <textField position="64"/>
        <textField position="67"/>
        <textField position="71"/>
        <textField position="74"/>
        <textField position="78"/>
        <textField position="81"/>
        <textField position="85"/>
        <textField position="88"/>
        <textField position="92"/>
        <textField position="95"/>
        <textField position="99"/>
        <textField position="102"/>
        <textField position="109"/>
      </textFields>
    </textPr>
  </connection>
  <connection id="4" name="class 10 result taxt file12" type="6" refreshedVersion="3" background="1" saveData="1">
    <textPr codePage="437" sourceFile="C:\Users\pc4\Desktop\class 10 result taxt file.txt" delimited="0">
      <textFields count="16">
        <textField/>
        <textField position="9"/>
        <textField position="12"/>
        <textField position="64"/>
        <textField position="67"/>
        <textField position="71"/>
        <textField position="74"/>
        <textField position="78"/>
        <textField position="81"/>
        <textField position="85"/>
        <textField position="88"/>
        <textField position="92"/>
        <textField position="95"/>
        <textField position="99"/>
        <textField position="102"/>
        <textField position="109"/>
      </textFields>
    </textPr>
  </connection>
  <connection id="5" name="class 10 result taxt file121" type="6" refreshedVersion="3" background="1" saveData="1">
    <textPr codePage="437" sourceFile="C:\Users\pc4\Desktop\class 10 result taxt file.txt" delimited="0">
      <textFields count="16">
        <textField/>
        <textField position="9"/>
        <textField position="12"/>
        <textField position="64"/>
        <textField position="67"/>
        <textField position="71"/>
        <textField position="74"/>
        <textField position="78"/>
        <textField position="81"/>
        <textField position="85"/>
        <textField position="88"/>
        <textField position="92"/>
        <textField position="95"/>
        <textField position="99"/>
        <textField position="102"/>
        <textField position="109"/>
      </textFields>
    </textPr>
  </connection>
  <connection id="6" name="class 10 result taxt file13" type="6" refreshedVersion="3" background="1" saveData="1">
    <textPr codePage="437" sourceFile="C:\Users\pc4\Desktop\class 10 result taxt file.txt" delimited="0">
      <textFields count="16">
        <textField/>
        <textField position="9"/>
        <textField position="12"/>
        <textField position="64"/>
        <textField position="67"/>
        <textField position="71"/>
        <textField position="74"/>
        <textField position="78"/>
        <textField position="81"/>
        <textField position="85"/>
        <textField position="88"/>
        <textField position="92"/>
        <textField position="95"/>
        <textField position="99"/>
        <textField position="102"/>
        <textField position="109"/>
      </textFields>
    </textPr>
  </connection>
  <connection id="7" name="class 10 result taxt file14" type="6" refreshedVersion="3" background="1" saveData="1">
    <textPr codePage="437" sourceFile="C:\Users\pc4\Desktop\class 10 result taxt file.txt" delimited="0">
      <textFields count="16">
        <textField/>
        <textField position="9"/>
        <textField position="12"/>
        <textField position="64"/>
        <textField position="67"/>
        <textField position="71"/>
        <textField position="74"/>
        <textField position="78"/>
        <textField position="81"/>
        <textField position="85"/>
        <textField position="88"/>
        <textField position="92"/>
        <textField position="95"/>
        <textField position="99"/>
        <textField position="102"/>
        <textField position="109"/>
      </textFields>
    </textPr>
  </connection>
  <connection id="8" name="class 10 result taxt file2" type="6" refreshedVersion="3" background="1" saveData="1">
    <textPr codePage="437" sourceFile="C:\Users\pc4\Desktop\class 10 result taxt file.txt" delimited="0">
      <textFields count="16">
        <textField/>
        <textField position="9"/>
        <textField position="12"/>
        <textField position="64"/>
        <textField position="67"/>
        <textField position="71"/>
        <textField position="74"/>
        <textField position="78"/>
        <textField position="81"/>
        <textField position="85"/>
        <textField position="88"/>
        <textField position="92"/>
        <textField position="95"/>
        <textField position="99"/>
        <textField position="102"/>
        <textField position="109"/>
      </textFields>
    </textPr>
  </connection>
</connections>
</file>

<file path=xl/sharedStrings.xml><?xml version="1.0" encoding="utf-8"?>
<sst xmlns="http://schemas.openxmlformats.org/spreadsheetml/2006/main" count="7882" uniqueCount="264">
  <si>
    <t>KV NO-1 AFS KALAIKUNDA</t>
  </si>
  <si>
    <t>RESULT ANALYSIS OF CLASS - X ( 2019 - 2020 )</t>
  </si>
  <si>
    <t>ROLL no.</t>
  </si>
  <si>
    <t>M/F</t>
  </si>
  <si>
    <t>STUDENT NAME</t>
  </si>
  <si>
    <t>HINDI (002)</t>
  </si>
  <si>
    <t>RESULT</t>
  </si>
  <si>
    <t>GR</t>
  </si>
  <si>
    <t>F</t>
  </si>
  <si>
    <t xml:space="preserve"> HONEY GUPTA</t>
  </si>
  <si>
    <t>C1</t>
  </si>
  <si>
    <t>A2</t>
  </si>
  <si>
    <t>B1</t>
  </si>
  <si>
    <t>PASS</t>
  </si>
  <si>
    <t>MAYA BHUNIYA</t>
  </si>
  <si>
    <t>A1</t>
  </si>
  <si>
    <t>MEGHA NAG</t>
  </si>
  <si>
    <t>POPEE BHOWMIK</t>
  </si>
  <si>
    <t>PRIYA THAKUR</t>
  </si>
  <si>
    <t>SNEHA PAL</t>
  </si>
  <si>
    <t>B2</t>
  </si>
  <si>
    <t>SUVASHREE MAHAPATRA</t>
  </si>
  <si>
    <t>C2</t>
  </si>
  <si>
    <t>M</t>
  </si>
  <si>
    <t>AADITIYA PRASAD GUPTA</t>
  </si>
  <si>
    <t>D1</t>
  </si>
  <si>
    <t>ALLU DEVI DEEPAK</t>
  </si>
  <si>
    <t>ANKAN ROY</t>
  </si>
  <si>
    <t>AVIJIT BERA</t>
  </si>
  <si>
    <t>AYUSH MOURYA</t>
  </si>
  <si>
    <t>DEBAPRIYA PRAMANIK</t>
  </si>
  <si>
    <t>K KUSHAN</t>
  </si>
  <si>
    <t>D2</t>
  </si>
  <si>
    <t>K  SANTOSH KUMAR</t>
  </si>
  <si>
    <t>PRASEN KARMAKAR</t>
  </si>
  <si>
    <t>RAHUL MAHATA</t>
  </si>
  <si>
    <t>RAHUL SAHU</t>
  </si>
  <si>
    <t>SAGNIK GHOSH</t>
  </si>
  <si>
    <t>SAHIL GUPTA</t>
  </si>
  <si>
    <t>S SRIDHAR RAO</t>
  </si>
  <si>
    <t>SRINJAN SANYAL</t>
  </si>
  <si>
    <t>PIYUSH SHARMA</t>
  </si>
  <si>
    <t>KARTIK KUMAR</t>
  </si>
  <si>
    <t>CHARCHIKA DWIDEDI</t>
  </si>
  <si>
    <t>D  VATSALYA</t>
  </si>
  <si>
    <t>MANISHA BEHARA</t>
  </si>
  <si>
    <t>ABST</t>
  </si>
  <si>
    <t>USHA HEMBRAM</t>
  </si>
  <si>
    <t>DHRUBA JYOTI HATI</t>
  </si>
  <si>
    <t>ABHISMITA PRADHAN</t>
  </si>
  <si>
    <t>ANKITA CHAKRABORTY</t>
  </si>
  <si>
    <t>ANUMITA CHAKRABORTY</t>
  </si>
  <si>
    <t>A VANI</t>
  </si>
  <si>
    <t>DISHA PAIRA</t>
  </si>
  <si>
    <t>INDERJEET KAUR</t>
  </si>
  <si>
    <t>JASKREET KAUR</t>
  </si>
  <si>
    <t>MANINTHI HANISHA</t>
  </si>
  <si>
    <t>NANDINI ROY</t>
  </si>
  <si>
    <t>P DIKSHA</t>
  </si>
  <si>
    <t>NISHA SHAW</t>
  </si>
  <si>
    <t>LORAIN ELDHOSE</t>
  </si>
  <si>
    <t>PRIYANKA SHARMA</t>
  </si>
  <si>
    <t>ANKIT KUMAR SHARMA</t>
  </si>
  <si>
    <t>ASHUTOSH SINGH</t>
  </si>
  <si>
    <t>AASHISH CHARLES</t>
  </si>
  <si>
    <t>N HIMANSU</t>
  </si>
  <si>
    <t>PILLA  PURUSHOTTAM</t>
  </si>
  <si>
    <t>NITESH THAPA</t>
  </si>
  <si>
    <t>E</t>
  </si>
  <si>
    <t>PAVEL CHOWDHURY</t>
  </si>
  <si>
    <t>RIVU MAHATA</t>
  </si>
  <si>
    <t>SUBHADIP GHOSH</t>
  </si>
  <si>
    <t>SURYA CHANDRA SAHU</t>
  </si>
  <si>
    <t>VISHAL KUMAR</t>
  </si>
  <si>
    <t>UDIT PUNIA</t>
  </si>
  <si>
    <t>S M ZAHID EQBAL</t>
  </si>
  <si>
    <t>P AVIK RAO</t>
  </si>
  <si>
    <t>SUMAN PANDA</t>
  </si>
  <si>
    <t>AYESHA KUMARI SHARMA</t>
  </si>
  <si>
    <t>DEEPIKA TRIPATHI</t>
  </si>
  <si>
    <t>HIYA KARMAKAR</t>
  </si>
  <si>
    <t>KANJIKA KUMARI</t>
  </si>
  <si>
    <t>KIRAN KHATUN</t>
  </si>
  <si>
    <t>KOMAL SHARMA</t>
  </si>
  <si>
    <t>NEHA RAJAK</t>
  </si>
  <si>
    <t>NIKITA SHARMA</t>
  </si>
  <si>
    <t>RIYA PRASAD</t>
  </si>
  <si>
    <t>SATBEER KAUR</t>
  </si>
  <si>
    <t>SHIMA SINGH</t>
  </si>
  <si>
    <t>UMA MURTHY</t>
  </si>
  <si>
    <t>JANVI KHANNA</t>
  </si>
  <si>
    <t>PREETEE BHUYAN</t>
  </si>
  <si>
    <t>AJOY MANDI</t>
  </si>
  <si>
    <t>ANISH SHARMA</t>
  </si>
  <si>
    <t>ANSHU KUMAR SAH</t>
  </si>
  <si>
    <t>ARIF MALLICK</t>
  </si>
  <si>
    <t>BAYYAPU SIVARAM</t>
  </si>
  <si>
    <t>K  VAMSHI THORAN</t>
  </si>
  <si>
    <t>RAYAN MAITY</t>
  </si>
  <si>
    <t>SAIKAT MAHATO</t>
  </si>
  <si>
    <t>SANKET SINGH</t>
  </si>
  <si>
    <t>SOHAM BRATA DEY</t>
  </si>
  <si>
    <t>UDAY KIRAN ROY</t>
  </si>
  <si>
    <t>G SAI HIMANSHU</t>
  </si>
  <si>
    <t>SANDIP KUMAR GHOSH</t>
  </si>
  <si>
    <t>PRASANTA BEHERA</t>
  </si>
  <si>
    <t>ARPITA SAHU</t>
  </si>
  <si>
    <t>DIKSHA</t>
  </si>
  <si>
    <t>KUMKUM NAYAK</t>
  </si>
  <si>
    <t>NAYANIKA MALLICK</t>
  </si>
  <si>
    <t>SRUTI SHARMA</t>
  </si>
  <si>
    <t>SNEHA ACHARI</t>
  </si>
  <si>
    <t>SNEHA SHARMA</t>
  </si>
  <si>
    <t>VAISHNAVI KUMARI SAHU</t>
  </si>
  <si>
    <t>ABHIJIT DOLAI</t>
  </si>
  <si>
    <t>ABHILASH DE</t>
  </si>
  <si>
    <t>AMIT KUMAR RAJAK</t>
  </si>
  <si>
    <t>ANIROODH SHARMA</t>
  </si>
  <si>
    <t>ANIRUDDHA PATTNAIK</t>
  </si>
  <si>
    <t>ARINDAM MISHRA</t>
  </si>
  <si>
    <t>AYUSH GUPTA</t>
  </si>
  <si>
    <t>JOY DIYASHI</t>
  </si>
  <si>
    <t>NABIN DANDAPAT</t>
  </si>
  <si>
    <t>OM SHARMA</t>
  </si>
  <si>
    <t>PRITAM SARKAR</t>
  </si>
  <si>
    <t>ROHIT MINJ</t>
  </si>
  <si>
    <t>SOURADEEP CHAND</t>
  </si>
  <si>
    <t>SUNNY KUMAR SAH</t>
  </si>
  <si>
    <t>USHNANGSHU GHOSH</t>
  </si>
  <si>
    <t>B  SANJANA</t>
  </si>
  <si>
    <t>SHREEJEET MISHRA</t>
  </si>
  <si>
    <t>R JATIN</t>
  </si>
  <si>
    <t>ARYAGYAN DAS</t>
  </si>
  <si>
    <t>ISHITA KASHYAP</t>
  </si>
  <si>
    <t>MOHAMMED AFTAB</t>
  </si>
  <si>
    <t>ABOVE 90%</t>
  </si>
  <si>
    <t>HIGHEST SCORER</t>
  </si>
  <si>
    <t xml:space="preserve">RESULT ANALYSIS OF CLASS - X ( 2019 - 2020 )  </t>
  </si>
  <si>
    <t>merit on the basis of all six subjects</t>
  </si>
  <si>
    <t xml:space="preserve">TOTAL </t>
  </si>
  <si>
    <t xml:space="preserve"> MARKS (%)</t>
  </si>
  <si>
    <t>KV NO-1 AFS, KALAIKUNDA</t>
  </si>
  <si>
    <t>MERIT ON THE BASIS OF MAIN FIVE SUBJECTS</t>
  </si>
  <si>
    <t>TOTAL</t>
  </si>
  <si>
    <t>MRK</t>
  </si>
  <si>
    <t>ENGLISH  (184)</t>
  </si>
  <si>
    <t>MATHS  (041/241)</t>
  </si>
  <si>
    <t>SCIENCE  (086)</t>
  </si>
  <si>
    <t>SOCIAL SCI. (087)</t>
  </si>
  <si>
    <t>HINDI  (002)</t>
  </si>
  <si>
    <t xml:space="preserve"> IP  (402)</t>
  </si>
  <si>
    <t>SECTION</t>
  </si>
  <si>
    <t>A</t>
  </si>
  <si>
    <t>B</t>
  </si>
  <si>
    <t>C</t>
  </si>
  <si>
    <t>D</t>
  </si>
  <si>
    <t>RESULT ANALYSIS OF CLASS - X A ( 2019 - 2020 )</t>
  </si>
  <si>
    <t>RESULT ANALYSIS OF CLASS - X B ( 2019 - 2020 )</t>
  </si>
  <si>
    <t>merit on the basis of all six subjects (SECTION-B)</t>
  </si>
  <si>
    <t>RESULT ANALYSIS OF CLASS - X C ( 2019 - 2020 )</t>
  </si>
  <si>
    <t>merit on the basis of all six subjects (SECTION-C)</t>
  </si>
  <si>
    <t>merit on the basis of all six subjects (SECTION-A)</t>
  </si>
  <si>
    <t>merit on the basis of all six subjects (SECTION-D)</t>
  </si>
  <si>
    <t>RESULT ANALYSIS OF CLASS - X D ( 2019 - 2020 )</t>
  </si>
  <si>
    <t>PERFORMANCE INDEX</t>
  </si>
  <si>
    <t>NAME OF TEACHER</t>
  </si>
  <si>
    <t>PERFORMANCE INDEX ( P. I.)</t>
  </si>
  <si>
    <t>SUBJECT</t>
  </si>
  <si>
    <t>DESIG.</t>
  </si>
  <si>
    <t>N*W</t>
  </si>
  <si>
    <t>P.I.</t>
  </si>
  <si>
    <t>ENGLISH</t>
  </si>
  <si>
    <t>HINDI</t>
  </si>
  <si>
    <t>MATHS</t>
  </si>
  <si>
    <t>SCIENCE</t>
  </si>
  <si>
    <t>SOCIAL SCIENCE</t>
  </si>
  <si>
    <t>I. T.</t>
  </si>
  <si>
    <t>MR. AMLESH SOM</t>
  </si>
  <si>
    <t>MS. MEENAKSHI DOGRA</t>
  </si>
  <si>
    <t>MR.MOHIT RASTOGI</t>
  </si>
  <si>
    <t>ALL PGT SC.</t>
  </si>
  <si>
    <t>MR. SUSHIL KUMAR</t>
  </si>
  <si>
    <t>MR. B. K. SINGH</t>
  </si>
  <si>
    <t>TGT</t>
  </si>
  <si>
    <t>PGT</t>
  </si>
  <si>
    <t>RESULT PERCENTAGE (%)</t>
  </si>
  <si>
    <t>RESULT ANALYSIS</t>
  </si>
  <si>
    <t>MARKS RANGE</t>
  </si>
  <si>
    <t>SUBJECTS</t>
  </si>
  <si>
    <t>S.SC.</t>
  </si>
  <si>
    <t>33% To 44.9%</t>
  </si>
  <si>
    <t>45% To 59.9%</t>
  </si>
  <si>
    <t>60% To 74.9%</t>
  </si>
  <si>
    <t>75% To 89.9%</t>
  </si>
  <si>
    <t>90% and above</t>
  </si>
  <si>
    <t>RESULT ANALYSIS OF CLASS - X  ( 2019 - 2020 )</t>
  </si>
  <si>
    <t>VIDYALAYA RESULT OVER ALL SUBJECT WISE PERFORMANCE INDEX ( P. I.)</t>
  </si>
  <si>
    <t xml:space="preserve">VIDYALAYA RESULT ANALYSIS OVER ALL SUBJECT WISE </t>
  </si>
  <si>
    <t>MS.MANORAMA GOND</t>
  </si>
  <si>
    <t>MR.RAKESH KUMAR MEENA</t>
  </si>
  <si>
    <t>MR. DIPANSHU GUPTA</t>
  </si>
  <si>
    <t>MR. JOY SEN</t>
  </si>
  <si>
    <t>ALL PGT SCI.</t>
  </si>
  <si>
    <t>MS. V. LAVANYA</t>
  </si>
  <si>
    <t>MR. B.K.GUPTA</t>
  </si>
  <si>
    <t>MR.DEBABROTA MONDAL</t>
  </si>
  <si>
    <t>MS.ANJALI THAKUR</t>
  </si>
  <si>
    <t>MS.SURYA AGRAWAL</t>
  </si>
  <si>
    <t>MS. JAYANTI HANSDA</t>
  </si>
  <si>
    <t>MR. B. K. GUPTA</t>
  </si>
  <si>
    <t>MRS. LEENA JHA</t>
  </si>
  <si>
    <t>Comp.Ins</t>
  </si>
  <si>
    <t>TGT(Con)</t>
  </si>
  <si>
    <t>VIDYALAYA RESULT OVER ALLTEACHER WISE PERFORMANCE INDEX ( P. I.)</t>
  </si>
  <si>
    <t>WHETHER PERMANENT OR CONTRACTUAL</t>
  </si>
  <si>
    <t>TOTAL APPEARED</t>
  </si>
  <si>
    <t>TOTAL PASSED</t>
  </si>
  <si>
    <t>PASS PERCENTAGE (%)</t>
  </si>
  <si>
    <t>MATHEMATICS</t>
  </si>
  <si>
    <t>DESIGNATION</t>
  </si>
  <si>
    <t>NAME OF THE SUBJECT  TEACHERS</t>
  </si>
  <si>
    <t>1. MR. AMLESH SOM</t>
  </si>
  <si>
    <t>1. MS. MEENAKSHI DOGRA</t>
  </si>
  <si>
    <t>2. MR.RAKESH KUMAR MEENA</t>
  </si>
  <si>
    <t>3. MS.JAYANTI HANSDA</t>
  </si>
  <si>
    <t>4. MS. SURYA AGRAWAL</t>
  </si>
  <si>
    <t>1. MR.MOHIT RASTOGI</t>
  </si>
  <si>
    <t>2. MR. DIPANSHU GUPTA</t>
  </si>
  <si>
    <t>1. MRS. DOLI CHOUDHURI</t>
  </si>
  <si>
    <t>2. MR. TAMAL BISWAS</t>
  </si>
  <si>
    <t>3. MS.GULFISHA JAHAN</t>
  </si>
  <si>
    <t>1. MR. SUSHIL KUMAR</t>
  </si>
  <si>
    <t>2. MR. JOY SEN</t>
  </si>
  <si>
    <t>3. MS. V. LAVANYA</t>
  </si>
  <si>
    <t>4. MR. DEBABROTA MONDAL</t>
  </si>
  <si>
    <t>1. MR. B. K. SINGH</t>
  </si>
  <si>
    <t>2. MR. B. K. GUPTA</t>
  </si>
  <si>
    <t>2. MS. MANORAMA GOND</t>
  </si>
  <si>
    <t>3. MRS. LEENA JHA</t>
  </si>
  <si>
    <t>4. MS. ANJALI THAKUR</t>
  </si>
  <si>
    <t>PERMANENT</t>
  </si>
  <si>
    <t>CONTRACTUAL</t>
  </si>
  <si>
    <t>COMPUTER INST.</t>
  </si>
  <si>
    <t>S. NO.</t>
  </si>
  <si>
    <t>I.T.</t>
  </si>
  <si>
    <t>VIDYALAYA RESULT TEACHER WISE PERFORMANCE INDEX ( P. I.)</t>
  </si>
  <si>
    <t>33% To 44.99%</t>
  </si>
  <si>
    <t>45% To 59.99%</t>
  </si>
  <si>
    <t>60% To 74.99%</t>
  </si>
  <si>
    <t>75% To 89.99%</t>
  </si>
  <si>
    <t>TOTAL PASS</t>
  </si>
  <si>
    <t>PASS%</t>
  </si>
  <si>
    <t>Total Appeared</t>
  </si>
  <si>
    <t>MORE THAN AND EQUAL TO 70%</t>
  </si>
  <si>
    <t>CLASS</t>
  </si>
  <si>
    <t>STREAM</t>
  </si>
  <si>
    <t>TOTAL STUDENTS APPEARED</t>
  </si>
  <si>
    <t>TOTAL PASSED WITH %</t>
  </si>
  <si>
    <t>TOTAL DISTINCTION WITH %</t>
  </si>
  <si>
    <t>TOTAL ABOVE 90%</t>
  </si>
  <si>
    <t>HIGHEST SCORER WITH NAME</t>
  </si>
  <si>
    <t>X</t>
  </si>
  <si>
    <t>113  ( 100%)</t>
  </si>
  <si>
    <t>98.6% , SHREEJEET MISHRA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</si>
</sst>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8" fillId="0" borderId="0" xfId="0" applyFont="1" applyAlignment="1"/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10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class 10 result taxt file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lass 10 result taxt file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lass 10 result taxt file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class 10 result taxt file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class 10 result taxt file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class 10 result taxt file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class 10 result taxt file" connectionId="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class 10 result taxt file" connectionId="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opLeftCell="A19" workbookViewId="0">
      <selection activeCell="W106" sqref="W106"/>
    </sheetView>
  </sheetViews>
  <sheetFormatPr defaultRowHeight="15"/>
  <cols>
    <col min="1" max="1" width="8.85546875" customWidth="1"/>
    <col min="2" max="2" width="2.85546875" customWidth="1"/>
    <col min="3" max="3" width="17.42578125" customWidth="1"/>
    <col min="4" max="15" width="3.85546875" customWidth="1"/>
    <col min="16" max="16" width="6.42578125" customWidth="1"/>
    <col min="17" max="17" width="6.5703125" customWidth="1"/>
    <col min="18" max="18" width="10.42578125" customWidth="1"/>
  </cols>
  <sheetData>
    <row r="1" spans="1:18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ht="18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8" ht="18.75">
      <c r="A3" s="68" t="s">
        <v>138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8" ht="30.75" customHeight="1">
      <c r="A4" s="60" t="s">
        <v>2</v>
      </c>
      <c r="B4" s="61" t="s">
        <v>3</v>
      </c>
      <c r="C4" s="60" t="s">
        <v>4</v>
      </c>
      <c r="D4" s="63" t="s">
        <v>149</v>
      </c>
      <c r="E4" s="64"/>
      <c r="F4" s="63" t="s">
        <v>145</v>
      </c>
      <c r="G4" s="64"/>
      <c r="H4" s="63" t="s">
        <v>146</v>
      </c>
      <c r="I4" s="64"/>
      <c r="J4" s="63" t="s">
        <v>147</v>
      </c>
      <c r="K4" s="64"/>
      <c r="L4" s="63" t="s">
        <v>148</v>
      </c>
      <c r="M4" s="64"/>
      <c r="N4" s="65" t="s">
        <v>150</v>
      </c>
      <c r="O4" s="66"/>
      <c r="P4" s="3" t="s">
        <v>139</v>
      </c>
      <c r="Q4" s="61" t="s">
        <v>140</v>
      </c>
      <c r="R4" s="60" t="s">
        <v>6</v>
      </c>
    </row>
    <row r="5" spans="1:18">
      <c r="A5" s="60"/>
      <c r="B5" s="62"/>
      <c r="C5" s="60"/>
      <c r="D5" s="3" t="s">
        <v>144</v>
      </c>
      <c r="E5" s="3" t="s">
        <v>7</v>
      </c>
      <c r="F5" s="3" t="s">
        <v>144</v>
      </c>
      <c r="G5" s="3" t="s">
        <v>7</v>
      </c>
      <c r="H5" s="3" t="s">
        <v>144</v>
      </c>
      <c r="I5" s="3" t="s">
        <v>7</v>
      </c>
      <c r="J5" s="3" t="s">
        <v>144</v>
      </c>
      <c r="K5" s="3" t="s">
        <v>7</v>
      </c>
      <c r="L5" s="3" t="s">
        <v>144</v>
      </c>
      <c r="M5" s="3" t="s">
        <v>7</v>
      </c>
      <c r="N5" s="3" t="s">
        <v>144</v>
      </c>
      <c r="O5" s="3" t="s">
        <v>7</v>
      </c>
      <c r="P5" s="3">
        <v>600</v>
      </c>
      <c r="Q5" s="62"/>
      <c r="R5" s="60"/>
    </row>
    <row r="6" spans="1:18">
      <c r="A6" s="4">
        <v>12165853</v>
      </c>
      <c r="B6" s="4" t="s">
        <v>8</v>
      </c>
      <c r="C6" s="5" t="s">
        <v>9</v>
      </c>
      <c r="D6" s="4">
        <v>72</v>
      </c>
      <c r="E6" s="4" t="s">
        <v>10</v>
      </c>
      <c r="F6" s="4">
        <v>90</v>
      </c>
      <c r="G6" s="4" t="s">
        <v>11</v>
      </c>
      <c r="H6" s="4">
        <v>73</v>
      </c>
      <c r="I6" s="4" t="s">
        <v>12</v>
      </c>
      <c r="J6" s="4">
        <v>66</v>
      </c>
      <c r="K6" s="4" t="s">
        <v>12</v>
      </c>
      <c r="L6" s="4">
        <v>94</v>
      </c>
      <c r="M6" s="4" t="s">
        <v>11</v>
      </c>
      <c r="N6" s="4">
        <v>85</v>
      </c>
      <c r="O6" s="4" t="s">
        <v>12</v>
      </c>
      <c r="P6" s="4">
        <f>D6+F6+H6+J6+L6+N6</f>
        <v>480</v>
      </c>
      <c r="Q6" s="4">
        <f>ROUNDUP(P6/6,2)</f>
        <v>80</v>
      </c>
      <c r="R6" s="6" t="s">
        <v>13</v>
      </c>
    </row>
    <row r="7" spans="1:18">
      <c r="A7" s="4">
        <v>12165854</v>
      </c>
      <c r="B7" s="4" t="s">
        <v>8</v>
      </c>
      <c r="C7" s="5" t="s">
        <v>14</v>
      </c>
      <c r="D7" s="4">
        <v>92</v>
      </c>
      <c r="E7" s="4" t="s">
        <v>15</v>
      </c>
      <c r="F7" s="4">
        <v>86</v>
      </c>
      <c r="G7" s="4" t="s">
        <v>11</v>
      </c>
      <c r="H7" s="4">
        <v>84</v>
      </c>
      <c r="I7" s="4" t="s">
        <v>11</v>
      </c>
      <c r="J7" s="4">
        <v>77</v>
      </c>
      <c r="K7" s="4" t="s">
        <v>11</v>
      </c>
      <c r="L7" s="4">
        <v>98</v>
      </c>
      <c r="M7" s="4" t="s">
        <v>15</v>
      </c>
      <c r="N7" s="4">
        <v>87</v>
      </c>
      <c r="O7" s="4" t="s">
        <v>12</v>
      </c>
      <c r="P7" s="4">
        <f t="shared" ref="P7:P70" si="0">D7+F7+H7+J7+L7+N7</f>
        <v>524</v>
      </c>
      <c r="Q7" s="4">
        <f t="shared" ref="Q7:Q70" si="1">ROUNDUP(P7/6,2)</f>
        <v>87.34</v>
      </c>
      <c r="R7" s="6" t="s">
        <v>13</v>
      </c>
    </row>
    <row r="8" spans="1:18">
      <c r="A8" s="4">
        <v>12165855</v>
      </c>
      <c r="B8" s="4" t="s">
        <v>8</v>
      </c>
      <c r="C8" s="5" t="s">
        <v>16</v>
      </c>
      <c r="D8" s="4">
        <v>81</v>
      </c>
      <c r="E8" s="4" t="s">
        <v>12</v>
      </c>
      <c r="F8" s="4">
        <v>86</v>
      </c>
      <c r="G8" s="4" t="s">
        <v>11</v>
      </c>
      <c r="H8" s="4">
        <v>74</v>
      </c>
      <c r="I8" s="4" t="s">
        <v>12</v>
      </c>
      <c r="J8" s="4">
        <v>78</v>
      </c>
      <c r="K8" s="4" t="s">
        <v>11</v>
      </c>
      <c r="L8" s="4">
        <v>96</v>
      </c>
      <c r="M8" s="4" t="s">
        <v>15</v>
      </c>
      <c r="N8" s="4">
        <v>83</v>
      </c>
      <c r="O8" s="4" t="s">
        <v>12</v>
      </c>
      <c r="P8" s="4">
        <f t="shared" si="0"/>
        <v>498</v>
      </c>
      <c r="Q8" s="4">
        <f t="shared" si="1"/>
        <v>83</v>
      </c>
      <c r="R8" s="6" t="s">
        <v>13</v>
      </c>
    </row>
    <row r="9" spans="1:18">
      <c r="A9" s="4">
        <v>12165856</v>
      </c>
      <c r="B9" s="4" t="s">
        <v>8</v>
      </c>
      <c r="C9" s="5" t="s">
        <v>17</v>
      </c>
      <c r="D9" s="4">
        <v>83</v>
      </c>
      <c r="E9" s="4" t="s">
        <v>12</v>
      </c>
      <c r="F9" s="4">
        <v>98</v>
      </c>
      <c r="G9" s="4" t="s">
        <v>15</v>
      </c>
      <c r="H9" s="4">
        <v>91</v>
      </c>
      <c r="I9" s="4" t="s">
        <v>15</v>
      </c>
      <c r="J9" s="4">
        <v>98</v>
      </c>
      <c r="K9" s="4" t="s">
        <v>15</v>
      </c>
      <c r="L9" s="4">
        <v>100</v>
      </c>
      <c r="M9" s="4" t="s">
        <v>15</v>
      </c>
      <c r="N9" s="4">
        <v>94</v>
      </c>
      <c r="O9" s="4" t="s">
        <v>15</v>
      </c>
      <c r="P9" s="4">
        <f t="shared" si="0"/>
        <v>564</v>
      </c>
      <c r="Q9" s="4">
        <f t="shared" si="1"/>
        <v>94</v>
      </c>
      <c r="R9" s="6" t="s">
        <v>13</v>
      </c>
    </row>
    <row r="10" spans="1:18">
      <c r="A10" s="4">
        <v>12165857</v>
      </c>
      <c r="B10" s="4" t="s">
        <v>8</v>
      </c>
      <c r="C10" s="5" t="s">
        <v>18</v>
      </c>
      <c r="D10" s="4">
        <v>92</v>
      </c>
      <c r="E10" s="4" t="s">
        <v>15</v>
      </c>
      <c r="F10" s="4">
        <v>90</v>
      </c>
      <c r="G10" s="4" t="s">
        <v>11</v>
      </c>
      <c r="H10" s="4">
        <v>95</v>
      </c>
      <c r="I10" s="4" t="s">
        <v>15</v>
      </c>
      <c r="J10" s="4">
        <v>78</v>
      </c>
      <c r="K10" s="4" t="s">
        <v>11</v>
      </c>
      <c r="L10" s="4">
        <v>95</v>
      </c>
      <c r="M10" s="4" t="s">
        <v>15</v>
      </c>
      <c r="N10" s="4">
        <v>91</v>
      </c>
      <c r="O10" s="4" t="s">
        <v>11</v>
      </c>
      <c r="P10" s="4">
        <f t="shared" si="0"/>
        <v>541</v>
      </c>
      <c r="Q10" s="4">
        <f t="shared" si="1"/>
        <v>90.17</v>
      </c>
      <c r="R10" s="6" t="s">
        <v>13</v>
      </c>
    </row>
    <row r="11" spans="1:18">
      <c r="A11" s="4">
        <v>12165858</v>
      </c>
      <c r="B11" s="4" t="s">
        <v>8</v>
      </c>
      <c r="C11" s="5" t="s">
        <v>19</v>
      </c>
      <c r="D11" s="4">
        <v>82</v>
      </c>
      <c r="E11" s="4" t="s">
        <v>12</v>
      </c>
      <c r="F11" s="4">
        <v>85</v>
      </c>
      <c r="G11" s="4" t="s">
        <v>12</v>
      </c>
      <c r="H11" s="4">
        <v>69</v>
      </c>
      <c r="I11" s="4" t="s">
        <v>20</v>
      </c>
      <c r="J11" s="4">
        <v>79</v>
      </c>
      <c r="K11" s="4" t="s">
        <v>11</v>
      </c>
      <c r="L11" s="4">
        <v>95</v>
      </c>
      <c r="M11" s="4" t="s">
        <v>15</v>
      </c>
      <c r="N11" s="4">
        <v>83</v>
      </c>
      <c r="O11" s="4" t="s">
        <v>12</v>
      </c>
      <c r="P11" s="4">
        <f t="shared" si="0"/>
        <v>493</v>
      </c>
      <c r="Q11" s="4">
        <f t="shared" si="1"/>
        <v>82.17</v>
      </c>
      <c r="R11" s="6" t="s">
        <v>13</v>
      </c>
    </row>
    <row r="12" spans="1:18">
      <c r="A12" s="4">
        <v>12165859</v>
      </c>
      <c r="B12" s="4" t="s">
        <v>8</v>
      </c>
      <c r="C12" s="5" t="s">
        <v>21</v>
      </c>
      <c r="D12" s="4">
        <v>79</v>
      </c>
      <c r="E12" s="4" t="s">
        <v>20</v>
      </c>
      <c r="F12" s="4">
        <v>84</v>
      </c>
      <c r="G12" s="4" t="s">
        <v>12</v>
      </c>
      <c r="H12" s="4">
        <v>48</v>
      </c>
      <c r="I12" s="4" t="s">
        <v>22</v>
      </c>
      <c r="J12" s="4">
        <v>62</v>
      </c>
      <c r="K12" s="4" t="s">
        <v>20</v>
      </c>
      <c r="L12" s="4">
        <v>94</v>
      </c>
      <c r="M12" s="4" t="s">
        <v>11</v>
      </c>
      <c r="N12" s="4">
        <v>88</v>
      </c>
      <c r="O12" s="4" t="s">
        <v>11</v>
      </c>
      <c r="P12" s="4">
        <f t="shared" si="0"/>
        <v>455</v>
      </c>
      <c r="Q12" s="4">
        <f t="shared" si="1"/>
        <v>75.84</v>
      </c>
      <c r="R12" s="6" t="s">
        <v>13</v>
      </c>
    </row>
    <row r="13" spans="1:18">
      <c r="A13" s="4">
        <v>12165860</v>
      </c>
      <c r="B13" s="4" t="s">
        <v>23</v>
      </c>
      <c r="C13" s="5" t="s">
        <v>24</v>
      </c>
      <c r="D13" s="4">
        <v>54</v>
      </c>
      <c r="E13" s="4" t="s">
        <v>25</v>
      </c>
      <c r="F13" s="4">
        <v>81</v>
      </c>
      <c r="G13" s="4" t="s">
        <v>12</v>
      </c>
      <c r="H13" s="4">
        <v>60</v>
      </c>
      <c r="I13" s="4" t="s">
        <v>20</v>
      </c>
      <c r="J13" s="4">
        <v>57</v>
      </c>
      <c r="K13" s="4" t="s">
        <v>20</v>
      </c>
      <c r="L13" s="4">
        <v>95</v>
      </c>
      <c r="M13" s="4" t="s">
        <v>15</v>
      </c>
      <c r="N13" s="4">
        <v>67</v>
      </c>
      <c r="O13" s="4" t="s">
        <v>22</v>
      </c>
      <c r="P13" s="4">
        <f t="shared" si="0"/>
        <v>414</v>
      </c>
      <c r="Q13" s="4">
        <f t="shared" si="1"/>
        <v>69</v>
      </c>
      <c r="R13" s="6" t="s">
        <v>13</v>
      </c>
    </row>
    <row r="14" spans="1:18">
      <c r="A14" s="4">
        <v>12165861</v>
      </c>
      <c r="B14" s="4" t="s">
        <v>23</v>
      </c>
      <c r="C14" s="5" t="s">
        <v>26</v>
      </c>
      <c r="D14" s="4">
        <v>54</v>
      </c>
      <c r="E14" s="4" t="s">
        <v>25</v>
      </c>
      <c r="F14" s="4">
        <v>91</v>
      </c>
      <c r="G14" s="4" t="s">
        <v>11</v>
      </c>
      <c r="H14" s="4">
        <v>56</v>
      </c>
      <c r="I14" s="4" t="s">
        <v>10</v>
      </c>
      <c r="J14" s="4">
        <v>65</v>
      </c>
      <c r="K14" s="4" t="s">
        <v>20</v>
      </c>
      <c r="L14" s="4">
        <v>81</v>
      </c>
      <c r="M14" s="4" t="s">
        <v>20</v>
      </c>
      <c r="N14" s="4">
        <v>76</v>
      </c>
      <c r="O14" s="4" t="s">
        <v>10</v>
      </c>
      <c r="P14" s="4">
        <f t="shared" si="0"/>
        <v>423</v>
      </c>
      <c r="Q14" s="4">
        <f t="shared" si="1"/>
        <v>70.5</v>
      </c>
      <c r="R14" s="6" t="s">
        <v>13</v>
      </c>
    </row>
    <row r="15" spans="1:18">
      <c r="A15" s="4">
        <v>12165862</v>
      </c>
      <c r="B15" s="4" t="s">
        <v>23</v>
      </c>
      <c r="C15" s="5" t="s">
        <v>27</v>
      </c>
      <c r="D15" s="4">
        <v>83</v>
      </c>
      <c r="E15" s="4" t="s">
        <v>12</v>
      </c>
      <c r="F15" s="4">
        <v>96</v>
      </c>
      <c r="G15" s="4" t="s">
        <v>15</v>
      </c>
      <c r="H15" s="4">
        <v>99</v>
      </c>
      <c r="I15" s="4" t="s">
        <v>15</v>
      </c>
      <c r="J15" s="4">
        <v>97</v>
      </c>
      <c r="K15" s="4" t="s">
        <v>15</v>
      </c>
      <c r="L15" s="4">
        <v>99</v>
      </c>
      <c r="M15" s="4" t="s">
        <v>15</v>
      </c>
      <c r="N15" s="4">
        <v>99</v>
      </c>
      <c r="O15" s="4" t="s">
        <v>15</v>
      </c>
      <c r="P15" s="4">
        <f t="shared" si="0"/>
        <v>573</v>
      </c>
      <c r="Q15" s="4">
        <f t="shared" si="1"/>
        <v>95.5</v>
      </c>
      <c r="R15" s="6" t="s">
        <v>13</v>
      </c>
    </row>
    <row r="16" spans="1:18">
      <c r="A16" s="4">
        <v>12165863</v>
      </c>
      <c r="B16" s="4" t="s">
        <v>23</v>
      </c>
      <c r="C16" s="5" t="s">
        <v>28</v>
      </c>
      <c r="D16" s="4">
        <v>87</v>
      </c>
      <c r="E16" s="4" t="s">
        <v>11</v>
      </c>
      <c r="F16" s="4">
        <v>84</v>
      </c>
      <c r="G16" s="4" t="s">
        <v>12</v>
      </c>
      <c r="H16" s="4">
        <v>93</v>
      </c>
      <c r="I16" s="4" t="s">
        <v>15</v>
      </c>
      <c r="J16" s="4">
        <v>71</v>
      </c>
      <c r="K16" s="4" t="s">
        <v>12</v>
      </c>
      <c r="L16" s="4">
        <v>97</v>
      </c>
      <c r="M16" s="4" t="s">
        <v>15</v>
      </c>
      <c r="N16" s="4">
        <v>83</v>
      </c>
      <c r="O16" s="4" t="s">
        <v>12</v>
      </c>
      <c r="P16" s="4">
        <f t="shared" si="0"/>
        <v>515</v>
      </c>
      <c r="Q16" s="4">
        <f t="shared" si="1"/>
        <v>85.84</v>
      </c>
      <c r="R16" s="6" t="s">
        <v>13</v>
      </c>
    </row>
    <row r="17" spans="1:18">
      <c r="A17" s="4">
        <v>12165864</v>
      </c>
      <c r="B17" s="4" t="s">
        <v>23</v>
      </c>
      <c r="C17" s="5" t="s">
        <v>29</v>
      </c>
      <c r="D17" s="4">
        <v>62</v>
      </c>
      <c r="E17" s="4" t="s">
        <v>22</v>
      </c>
      <c r="F17" s="4">
        <v>75</v>
      </c>
      <c r="G17" s="4" t="s">
        <v>10</v>
      </c>
      <c r="H17" s="4">
        <v>45</v>
      </c>
      <c r="I17" s="4" t="s">
        <v>22</v>
      </c>
      <c r="J17" s="4">
        <v>45</v>
      </c>
      <c r="K17" s="4" t="s">
        <v>22</v>
      </c>
      <c r="L17" s="4">
        <v>95</v>
      </c>
      <c r="M17" s="4" t="s">
        <v>15</v>
      </c>
      <c r="N17" s="4">
        <v>72</v>
      </c>
      <c r="O17" s="4" t="s">
        <v>10</v>
      </c>
      <c r="P17" s="4">
        <f t="shared" si="0"/>
        <v>394</v>
      </c>
      <c r="Q17" s="4">
        <f t="shared" si="1"/>
        <v>65.67</v>
      </c>
      <c r="R17" s="6" t="s">
        <v>13</v>
      </c>
    </row>
    <row r="18" spans="1:18">
      <c r="A18" s="4">
        <v>12165865</v>
      </c>
      <c r="B18" s="4" t="s">
        <v>23</v>
      </c>
      <c r="C18" s="5" t="s">
        <v>30</v>
      </c>
      <c r="D18" s="4">
        <v>77</v>
      </c>
      <c r="E18" s="4" t="s">
        <v>20</v>
      </c>
      <c r="F18" s="4">
        <v>95</v>
      </c>
      <c r="G18" s="4" t="s">
        <v>15</v>
      </c>
      <c r="H18" s="4">
        <v>94</v>
      </c>
      <c r="I18" s="4" t="s">
        <v>15</v>
      </c>
      <c r="J18" s="4">
        <v>97</v>
      </c>
      <c r="K18" s="4" t="s">
        <v>15</v>
      </c>
      <c r="L18" s="4">
        <v>99</v>
      </c>
      <c r="M18" s="4" t="s">
        <v>15</v>
      </c>
      <c r="N18" s="4">
        <v>95</v>
      </c>
      <c r="O18" s="4" t="s">
        <v>15</v>
      </c>
      <c r="P18" s="4">
        <f t="shared" si="0"/>
        <v>557</v>
      </c>
      <c r="Q18" s="4">
        <f t="shared" si="1"/>
        <v>92.84</v>
      </c>
      <c r="R18" s="6" t="s">
        <v>13</v>
      </c>
    </row>
    <row r="19" spans="1:18">
      <c r="A19" s="4">
        <v>12165866</v>
      </c>
      <c r="B19" s="4" t="s">
        <v>23</v>
      </c>
      <c r="C19" s="5" t="s">
        <v>31</v>
      </c>
      <c r="D19" s="4">
        <v>50</v>
      </c>
      <c r="E19" s="4" t="s">
        <v>32</v>
      </c>
      <c r="F19" s="4">
        <v>69</v>
      </c>
      <c r="G19" s="4" t="s">
        <v>10</v>
      </c>
      <c r="H19" s="4">
        <v>50</v>
      </c>
      <c r="I19" s="4" t="s">
        <v>22</v>
      </c>
      <c r="J19" s="4">
        <v>45</v>
      </c>
      <c r="K19" s="4" t="s">
        <v>22</v>
      </c>
      <c r="L19" s="4">
        <v>81</v>
      </c>
      <c r="M19" s="4" t="s">
        <v>20</v>
      </c>
      <c r="N19" s="4">
        <v>59</v>
      </c>
      <c r="O19" s="4" t="s">
        <v>25</v>
      </c>
      <c r="P19" s="4">
        <f t="shared" si="0"/>
        <v>354</v>
      </c>
      <c r="Q19" s="4">
        <f t="shared" si="1"/>
        <v>59</v>
      </c>
      <c r="R19" s="6" t="s">
        <v>13</v>
      </c>
    </row>
    <row r="20" spans="1:18">
      <c r="A20" s="4">
        <v>12165867</v>
      </c>
      <c r="B20" s="4" t="s">
        <v>23</v>
      </c>
      <c r="C20" s="5" t="s">
        <v>33</v>
      </c>
      <c r="D20" s="4">
        <v>54</v>
      </c>
      <c r="E20" s="4" t="s">
        <v>25</v>
      </c>
      <c r="F20" s="4">
        <v>82</v>
      </c>
      <c r="G20" s="4" t="s">
        <v>12</v>
      </c>
      <c r="H20" s="4">
        <v>49</v>
      </c>
      <c r="I20" s="4" t="s">
        <v>22</v>
      </c>
      <c r="J20" s="4">
        <v>57</v>
      </c>
      <c r="K20" s="4" t="s">
        <v>20</v>
      </c>
      <c r="L20" s="4">
        <v>90</v>
      </c>
      <c r="M20" s="4" t="s">
        <v>11</v>
      </c>
      <c r="N20" s="4">
        <v>79</v>
      </c>
      <c r="O20" s="4" t="s">
        <v>20</v>
      </c>
      <c r="P20" s="4">
        <f t="shared" si="0"/>
        <v>411</v>
      </c>
      <c r="Q20" s="4">
        <f t="shared" si="1"/>
        <v>68.5</v>
      </c>
      <c r="R20" s="6" t="s">
        <v>13</v>
      </c>
    </row>
    <row r="21" spans="1:18">
      <c r="A21" s="4">
        <v>12165868</v>
      </c>
      <c r="B21" s="4" t="s">
        <v>23</v>
      </c>
      <c r="C21" s="5" t="s">
        <v>34</v>
      </c>
      <c r="D21" s="4">
        <v>61</v>
      </c>
      <c r="E21" s="4" t="s">
        <v>22</v>
      </c>
      <c r="F21" s="4">
        <v>77</v>
      </c>
      <c r="G21" s="4" t="s">
        <v>20</v>
      </c>
      <c r="H21" s="4">
        <v>62</v>
      </c>
      <c r="I21" s="4" t="s">
        <v>20</v>
      </c>
      <c r="J21" s="4">
        <v>53</v>
      </c>
      <c r="K21" s="4" t="s">
        <v>10</v>
      </c>
      <c r="L21" s="4">
        <v>83</v>
      </c>
      <c r="M21" s="4" t="s">
        <v>12</v>
      </c>
      <c r="N21" s="4">
        <v>68</v>
      </c>
      <c r="O21" s="4" t="s">
        <v>22</v>
      </c>
      <c r="P21" s="4">
        <f t="shared" si="0"/>
        <v>404</v>
      </c>
      <c r="Q21" s="4">
        <f t="shared" si="1"/>
        <v>67.34</v>
      </c>
      <c r="R21" s="6" t="s">
        <v>13</v>
      </c>
    </row>
    <row r="22" spans="1:18">
      <c r="A22" s="4">
        <v>12165869</v>
      </c>
      <c r="B22" s="4" t="s">
        <v>23</v>
      </c>
      <c r="C22" s="5" t="s">
        <v>35</v>
      </c>
      <c r="D22" s="4">
        <v>70</v>
      </c>
      <c r="E22" s="4" t="s">
        <v>10</v>
      </c>
      <c r="F22" s="4">
        <v>82</v>
      </c>
      <c r="G22" s="4" t="s">
        <v>12</v>
      </c>
      <c r="H22" s="4">
        <v>85</v>
      </c>
      <c r="I22" s="4" t="s">
        <v>11</v>
      </c>
      <c r="J22" s="4">
        <v>68</v>
      </c>
      <c r="K22" s="4" t="s">
        <v>12</v>
      </c>
      <c r="L22" s="4">
        <v>95</v>
      </c>
      <c r="M22" s="4" t="s">
        <v>15</v>
      </c>
      <c r="N22" s="4">
        <v>82</v>
      </c>
      <c r="O22" s="4" t="s">
        <v>20</v>
      </c>
      <c r="P22" s="4">
        <f t="shared" si="0"/>
        <v>482</v>
      </c>
      <c r="Q22" s="4">
        <f t="shared" si="1"/>
        <v>80.34</v>
      </c>
      <c r="R22" s="6" t="s">
        <v>13</v>
      </c>
    </row>
    <row r="23" spans="1:18">
      <c r="A23" s="4">
        <v>12165870</v>
      </c>
      <c r="B23" s="4" t="s">
        <v>23</v>
      </c>
      <c r="C23" s="5" t="s">
        <v>36</v>
      </c>
      <c r="D23" s="4">
        <v>74</v>
      </c>
      <c r="E23" s="4" t="s">
        <v>20</v>
      </c>
      <c r="F23" s="4">
        <v>79</v>
      </c>
      <c r="G23" s="4" t="s">
        <v>20</v>
      </c>
      <c r="H23" s="4">
        <v>85</v>
      </c>
      <c r="I23" s="4" t="s">
        <v>11</v>
      </c>
      <c r="J23" s="4">
        <v>79</v>
      </c>
      <c r="K23" s="4" t="s">
        <v>11</v>
      </c>
      <c r="L23" s="4">
        <v>96</v>
      </c>
      <c r="M23" s="4" t="s">
        <v>15</v>
      </c>
      <c r="N23" s="4">
        <v>89</v>
      </c>
      <c r="O23" s="4" t="s">
        <v>11</v>
      </c>
      <c r="P23" s="4">
        <f t="shared" si="0"/>
        <v>502</v>
      </c>
      <c r="Q23" s="4">
        <f t="shared" si="1"/>
        <v>83.67</v>
      </c>
      <c r="R23" s="6" t="s">
        <v>13</v>
      </c>
    </row>
    <row r="24" spans="1:18">
      <c r="A24" s="4">
        <v>12165871</v>
      </c>
      <c r="B24" s="4" t="s">
        <v>23</v>
      </c>
      <c r="C24" s="5" t="s">
        <v>37</v>
      </c>
      <c r="D24" s="4">
        <v>78</v>
      </c>
      <c r="E24" s="4" t="s">
        <v>20</v>
      </c>
      <c r="F24" s="4">
        <v>89</v>
      </c>
      <c r="G24" s="4" t="s">
        <v>11</v>
      </c>
      <c r="H24" s="4">
        <v>85</v>
      </c>
      <c r="I24" s="4" t="s">
        <v>11</v>
      </c>
      <c r="J24" s="4">
        <v>64</v>
      </c>
      <c r="K24" s="4" t="s">
        <v>20</v>
      </c>
      <c r="L24" s="4">
        <v>78</v>
      </c>
      <c r="M24" s="4" t="s">
        <v>20</v>
      </c>
      <c r="N24" s="4">
        <v>86</v>
      </c>
      <c r="O24" s="4" t="s">
        <v>12</v>
      </c>
      <c r="P24" s="4">
        <f t="shared" si="0"/>
        <v>480</v>
      </c>
      <c r="Q24" s="4">
        <f t="shared" si="1"/>
        <v>80</v>
      </c>
      <c r="R24" s="6" t="s">
        <v>13</v>
      </c>
    </row>
    <row r="25" spans="1:18">
      <c r="A25" s="4">
        <v>12165872</v>
      </c>
      <c r="B25" s="4" t="s">
        <v>23</v>
      </c>
      <c r="C25" s="5" t="s">
        <v>38</v>
      </c>
      <c r="D25" s="4">
        <v>74</v>
      </c>
      <c r="E25" s="4" t="s">
        <v>20</v>
      </c>
      <c r="F25" s="4">
        <v>74</v>
      </c>
      <c r="G25" s="4" t="s">
        <v>10</v>
      </c>
      <c r="H25" s="4">
        <v>56</v>
      </c>
      <c r="I25" s="4" t="s">
        <v>10</v>
      </c>
      <c r="J25" s="4">
        <v>53</v>
      </c>
      <c r="K25" s="4" t="s">
        <v>10</v>
      </c>
      <c r="L25" s="4">
        <v>83</v>
      </c>
      <c r="M25" s="4" t="s">
        <v>12</v>
      </c>
      <c r="N25" s="4">
        <v>82</v>
      </c>
      <c r="O25" s="4" t="s">
        <v>20</v>
      </c>
      <c r="P25" s="4">
        <f t="shared" si="0"/>
        <v>422</v>
      </c>
      <c r="Q25" s="4">
        <f t="shared" si="1"/>
        <v>70.34</v>
      </c>
      <c r="R25" s="6" t="s">
        <v>13</v>
      </c>
    </row>
    <row r="26" spans="1:18">
      <c r="A26" s="4">
        <v>12165873</v>
      </c>
      <c r="B26" s="4" t="s">
        <v>23</v>
      </c>
      <c r="C26" s="5" t="s">
        <v>39</v>
      </c>
      <c r="D26" s="4">
        <v>55</v>
      </c>
      <c r="E26" s="4" t="s">
        <v>25</v>
      </c>
      <c r="F26" s="4">
        <v>79</v>
      </c>
      <c r="G26" s="4" t="s">
        <v>20</v>
      </c>
      <c r="H26" s="4">
        <v>78</v>
      </c>
      <c r="I26" s="4" t="s">
        <v>12</v>
      </c>
      <c r="J26" s="4">
        <v>79</v>
      </c>
      <c r="K26" s="4" t="s">
        <v>11</v>
      </c>
      <c r="L26" s="4">
        <v>86</v>
      </c>
      <c r="M26" s="4" t="s">
        <v>12</v>
      </c>
      <c r="N26" s="4">
        <v>91</v>
      </c>
      <c r="O26" s="4" t="s">
        <v>11</v>
      </c>
      <c r="P26" s="4">
        <f t="shared" si="0"/>
        <v>468</v>
      </c>
      <c r="Q26" s="4">
        <f t="shared" si="1"/>
        <v>78</v>
      </c>
      <c r="R26" s="6" t="s">
        <v>13</v>
      </c>
    </row>
    <row r="27" spans="1:18">
      <c r="A27" s="4">
        <v>12165874</v>
      </c>
      <c r="B27" s="4" t="s">
        <v>23</v>
      </c>
      <c r="C27" s="5" t="s">
        <v>40</v>
      </c>
      <c r="D27" s="4">
        <v>86</v>
      </c>
      <c r="E27" s="4" t="s">
        <v>11</v>
      </c>
      <c r="F27" s="4">
        <v>90</v>
      </c>
      <c r="G27" s="4" t="s">
        <v>11</v>
      </c>
      <c r="H27" s="4">
        <v>97</v>
      </c>
      <c r="I27" s="4" t="s">
        <v>15</v>
      </c>
      <c r="J27" s="4">
        <v>82</v>
      </c>
      <c r="K27" s="4" t="s">
        <v>11</v>
      </c>
      <c r="L27" s="4">
        <v>93</v>
      </c>
      <c r="M27" s="4" t="s">
        <v>11</v>
      </c>
      <c r="N27" s="4">
        <v>82</v>
      </c>
      <c r="O27" s="4" t="s">
        <v>20</v>
      </c>
      <c r="P27" s="4">
        <f t="shared" si="0"/>
        <v>530</v>
      </c>
      <c r="Q27" s="4">
        <f t="shared" si="1"/>
        <v>88.34</v>
      </c>
      <c r="R27" s="6" t="s">
        <v>13</v>
      </c>
    </row>
    <row r="28" spans="1:18">
      <c r="A28" s="4">
        <v>12165875</v>
      </c>
      <c r="B28" s="4" t="s">
        <v>23</v>
      </c>
      <c r="C28" s="5" t="s">
        <v>41</v>
      </c>
      <c r="D28" s="4">
        <v>85</v>
      </c>
      <c r="E28" s="4" t="s">
        <v>11</v>
      </c>
      <c r="F28" s="4">
        <v>91</v>
      </c>
      <c r="G28" s="4" t="s">
        <v>11</v>
      </c>
      <c r="H28" s="4">
        <v>87</v>
      </c>
      <c r="I28" s="4" t="s">
        <v>11</v>
      </c>
      <c r="J28" s="4">
        <v>83</v>
      </c>
      <c r="K28" s="4" t="s">
        <v>11</v>
      </c>
      <c r="L28" s="4">
        <v>95</v>
      </c>
      <c r="M28" s="4" t="s">
        <v>15</v>
      </c>
      <c r="N28" s="4">
        <v>90</v>
      </c>
      <c r="O28" s="4" t="s">
        <v>11</v>
      </c>
      <c r="P28" s="4">
        <f t="shared" si="0"/>
        <v>531</v>
      </c>
      <c r="Q28" s="4">
        <f t="shared" si="1"/>
        <v>88.5</v>
      </c>
      <c r="R28" s="6" t="s">
        <v>13</v>
      </c>
    </row>
    <row r="29" spans="1:18">
      <c r="A29" s="4">
        <v>2165876</v>
      </c>
      <c r="B29" s="4" t="s">
        <v>23</v>
      </c>
      <c r="C29" s="5" t="s">
        <v>42</v>
      </c>
      <c r="D29" s="4">
        <v>72</v>
      </c>
      <c r="E29" s="4" t="s">
        <v>10</v>
      </c>
      <c r="F29" s="4">
        <v>83</v>
      </c>
      <c r="G29" s="4" t="s">
        <v>12</v>
      </c>
      <c r="H29" s="4">
        <v>92</v>
      </c>
      <c r="I29" s="4" t="s">
        <v>15</v>
      </c>
      <c r="J29" s="4">
        <v>93</v>
      </c>
      <c r="K29" s="4" t="s">
        <v>15</v>
      </c>
      <c r="L29" s="4">
        <v>91</v>
      </c>
      <c r="M29" s="4" t="s">
        <v>11</v>
      </c>
      <c r="N29" s="4">
        <v>94</v>
      </c>
      <c r="O29" s="4" t="s">
        <v>15</v>
      </c>
      <c r="P29" s="4">
        <f t="shared" si="0"/>
        <v>525</v>
      </c>
      <c r="Q29" s="4">
        <f t="shared" si="1"/>
        <v>87.5</v>
      </c>
      <c r="R29" s="6" t="s">
        <v>13</v>
      </c>
    </row>
    <row r="30" spans="1:18">
      <c r="A30" s="4">
        <v>12165877</v>
      </c>
      <c r="B30" s="4" t="s">
        <v>8</v>
      </c>
      <c r="C30" s="5" t="s">
        <v>43</v>
      </c>
      <c r="D30" s="4">
        <v>75</v>
      </c>
      <c r="E30" s="4" t="s">
        <v>20</v>
      </c>
      <c r="F30" s="4">
        <v>95</v>
      </c>
      <c r="G30" s="4" t="s">
        <v>15</v>
      </c>
      <c r="H30" s="4">
        <v>59</v>
      </c>
      <c r="I30" s="4" t="s">
        <v>10</v>
      </c>
      <c r="J30" s="4">
        <v>59</v>
      </c>
      <c r="K30" s="4" t="s">
        <v>20</v>
      </c>
      <c r="L30" s="4">
        <v>85</v>
      </c>
      <c r="M30" s="4" t="s">
        <v>12</v>
      </c>
      <c r="N30" s="4">
        <v>90</v>
      </c>
      <c r="O30" s="4" t="s">
        <v>11</v>
      </c>
      <c r="P30" s="4">
        <f t="shared" si="0"/>
        <v>463</v>
      </c>
      <c r="Q30" s="4">
        <f t="shared" si="1"/>
        <v>77.17</v>
      </c>
      <c r="R30" s="6" t="s">
        <v>13</v>
      </c>
    </row>
    <row r="31" spans="1:18">
      <c r="A31" s="4">
        <v>12165878</v>
      </c>
      <c r="B31" s="4" t="s">
        <v>8</v>
      </c>
      <c r="C31" s="5" t="s">
        <v>44</v>
      </c>
      <c r="D31" s="4">
        <v>60</v>
      </c>
      <c r="E31" s="4" t="s">
        <v>25</v>
      </c>
      <c r="F31" s="4">
        <v>73</v>
      </c>
      <c r="G31" s="4" t="s">
        <v>10</v>
      </c>
      <c r="H31" s="4">
        <v>50</v>
      </c>
      <c r="I31" s="4" t="s">
        <v>22</v>
      </c>
      <c r="J31" s="4">
        <v>48</v>
      </c>
      <c r="K31" s="4" t="s">
        <v>22</v>
      </c>
      <c r="L31" s="4">
        <v>77</v>
      </c>
      <c r="M31" s="4" t="s">
        <v>20</v>
      </c>
      <c r="N31" s="4">
        <v>64</v>
      </c>
      <c r="O31" s="4" t="s">
        <v>25</v>
      </c>
      <c r="P31" s="4">
        <f t="shared" si="0"/>
        <v>372</v>
      </c>
      <c r="Q31" s="4">
        <f t="shared" si="1"/>
        <v>62</v>
      </c>
      <c r="R31" s="6" t="s">
        <v>13</v>
      </c>
    </row>
    <row r="32" spans="1:18">
      <c r="A32" s="4">
        <v>12165879</v>
      </c>
      <c r="B32" s="4" t="s">
        <v>8</v>
      </c>
      <c r="C32" s="5" t="s">
        <v>45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f t="shared" si="0"/>
        <v>0</v>
      </c>
      <c r="Q32" s="13">
        <f t="shared" si="1"/>
        <v>0</v>
      </c>
      <c r="R32" s="12" t="s">
        <v>46</v>
      </c>
    </row>
    <row r="33" spans="1:18">
      <c r="A33" s="4">
        <v>12165880</v>
      </c>
      <c r="B33" s="4" t="s">
        <v>8</v>
      </c>
      <c r="C33" s="5" t="s">
        <v>47</v>
      </c>
      <c r="D33" s="4">
        <v>59</v>
      </c>
      <c r="E33" s="4" t="s">
        <v>25</v>
      </c>
      <c r="F33" s="4">
        <v>88</v>
      </c>
      <c r="G33" s="4" t="s">
        <v>11</v>
      </c>
      <c r="H33" s="4">
        <v>54</v>
      </c>
      <c r="I33" s="4" t="s">
        <v>10</v>
      </c>
      <c r="J33" s="4">
        <v>50</v>
      </c>
      <c r="K33" s="4" t="s">
        <v>10</v>
      </c>
      <c r="L33" s="4">
        <v>72</v>
      </c>
      <c r="M33" s="4" t="s">
        <v>10</v>
      </c>
      <c r="N33" s="4">
        <v>62</v>
      </c>
      <c r="O33" s="4" t="s">
        <v>25</v>
      </c>
      <c r="P33" s="4">
        <f t="shared" si="0"/>
        <v>385</v>
      </c>
      <c r="Q33" s="4">
        <f t="shared" si="1"/>
        <v>64.17</v>
      </c>
      <c r="R33" s="6" t="s">
        <v>13</v>
      </c>
    </row>
    <row r="34" spans="1:18">
      <c r="A34" s="4">
        <v>12165881</v>
      </c>
      <c r="B34" s="4" t="s">
        <v>23</v>
      </c>
      <c r="C34" s="5" t="s">
        <v>48</v>
      </c>
      <c r="D34" s="4">
        <v>55</v>
      </c>
      <c r="E34" s="4" t="s">
        <v>25</v>
      </c>
      <c r="F34" s="4">
        <v>59</v>
      </c>
      <c r="G34" s="4" t="s">
        <v>25</v>
      </c>
      <c r="H34" s="4">
        <v>54</v>
      </c>
      <c r="I34" s="4" t="s">
        <v>10</v>
      </c>
      <c r="J34" s="4">
        <v>43</v>
      </c>
      <c r="K34" s="4" t="s">
        <v>22</v>
      </c>
      <c r="L34" s="4">
        <v>71</v>
      </c>
      <c r="M34" s="4" t="s">
        <v>10</v>
      </c>
      <c r="N34" s="4">
        <v>63</v>
      </c>
      <c r="O34" s="4" t="s">
        <v>25</v>
      </c>
      <c r="P34" s="4">
        <f t="shared" si="0"/>
        <v>345</v>
      </c>
      <c r="Q34" s="4">
        <f t="shared" si="1"/>
        <v>57.5</v>
      </c>
      <c r="R34" s="6" t="s">
        <v>13</v>
      </c>
    </row>
    <row r="35" spans="1:18">
      <c r="A35" s="4">
        <v>12165882</v>
      </c>
      <c r="B35" s="4" t="s">
        <v>8</v>
      </c>
      <c r="C35" s="5" t="s">
        <v>49</v>
      </c>
      <c r="D35" s="4">
        <v>71</v>
      </c>
      <c r="E35" s="4" t="s">
        <v>10</v>
      </c>
      <c r="F35" s="4">
        <v>77</v>
      </c>
      <c r="G35" s="4" t="s">
        <v>20</v>
      </c>
      <c r="H35" s="4">
        <v>43</v>
      </c>
      <c r="I35" s="4" t="s">
        <v>22</v>
      </c>
      <c r="J35" s="4">
        <v>47</v>
      </c>
      <c r="K35" s="4" t="s">
        <v>22</v>
      </c>
      <c r="L35" s="4">
        <v>78</v>
      </c>
      <c r="M35" s="4" t="s">
        <v>20</v>
      </c>
      <c r="N35" s="4">
        <v>60</v>
      </c>
      <c r="O35" s="4" t="s">
        <v>25</v>
      </c>
      <c r="P35" s="4">
        <f t="shared" si="0"/>
        <v>376</v>
      </c>
      <c r="Q35" s="4">
        <f t="shared" si="1"/>
        <v>62.669999999999995</v>
      </c>
      <c r="R35" s="6" t="s">
        <v>13</v>
      </c>
    </row>
    <row r="36" spans="1:18">
      <c r="A36" s="4">
        <v>12165883</v>
      </c>
      <c r="B36" s="4" t="s">
        <v>8</v>
      </c>
      <c r="C36" s="5" t="s">
        <v>50</v>
      </c>
      <c r="D36" s="4">
        <v>58</v>
      </c>
      <c r="E36" s="4" t="s">
        <v>25</v>
      </c>
      <c r="F36" s="4">
        <v>83</v>
      </c>
      <c r="G36" s="4" t="s">
        <v>12</v>
      </c>
      <c r="H36" s="4">
        <v>65</v>
      </c>
      <c r="I36" s="4" t="s">
        <v>20</v>
      </c>
      <c r="J36" s="4">
        <v>57</v>
      </c>
      <c r="K36" s="4" t="s">
        <v>20</v>
      </c>
      <c r="L36" s="4">
        <v>84</v>
      </c>
      <c r="M36" s="4" t="s">
        <v>12</v>
      </c>
      <c r="N36" s="4">
        <v>74</v>
      </c>
      <c r="O36" s="4" t="s">
        <v>10</v>
      </c>
      <c r="P36" s="4">
        <f t="shared" si="0"/>
        <v>421</v>
      </c>
      <c r="Q36" s="4">
        <f t="shared" si="1"/>
        <v>70.17</v>
      </c>
      <c r="R36" s="6" t="s">
        <v>13</v>
      </c>
    </row>
    <row r="37" spans="1:18">
      <c r="A37" s="4">
        <v>12165884</v>
      </c>
      <c r="B37" s="4" t="s">
        <v>8</v>
      </c>
      <c r="C37" s="5" t="s">
        <v>51</v>
      </c>
      <c r="D37" s="4">
        <v>84</v>
      </c>
      <c r="E37" s="4" t="s">
        <v>12</v>
      </c>
      <c r="F37" s="4">
        <v>87</v>
      </c>
      <c r="G37" s="4" t="s">
        <v>11</v>
      </c>
      <c r="H37" s="4">
        <v>59</v>
      </c>
      <c r="I37" s="4" t="s">
        <v>10</v>
      </c>
      <c r="J37" s="4">
        <v>73</v>
      </c>
      <c r="K37" s="4" t="s">
        <v>12</v>
      </c>
      <c r="L37" s="4">
        <v>88</v>
      </c>
      <c r="M37" s="4" t="s">
        <v>12</v>
      </c>
      <c r="N37" s="4">
        <v>80</v>
      </c>
      <c r="O37" s="4" t="s">
        <v>20</v>
      </c>
      <c r="P37" s="4">
        <f t="shared" si="0"/>
        <v>471</v>
      </c>
      <c r="Q37" s="4">
        <f t="shared" si="1"/>
        <v>78.5</v>
      </c>
      <c r="R37" s="6" t="s">
        <v>13</v>
      </c>
    </row>
    <row r="38" spans="1:18">
      <c r="A38" s="4">
        <v>12165885</v>
      </c>
      <c r="B38" s="4" t="s">
        <v>8</v>
      </c>
      <c r="C38" s="5" t="s">
        <v>52</v>
      </c>
      <c r="D38" s="4">
        <v>67</v>
      </c>
      <c r="E38" s="4" t="s">
        <v>22</v>
      </c>
      <c r="F38" s="4">
        <v>77</v>
      </c>
      <c r="G38" s="4" t="s">
        <v>20</v>
      </c>
      <c r="H38" s="4">
        <v>58</v>
      </c>
      <c r="I38" s="4" t="s">
        <v>10</v>
      </c>
      <c r="J38" s="4">
        <v>49</v>
      </c>
      <c r="K38" s="4" t="s">
        <v>10</v>
      </c>
      <c r="L38" s="4">
        <v>69</v>
      </c>
      <c r="M38" s="4" t="s">
        <v>10</v>
      </c>
      <c r="N38" s="4">
        <v>68</v>
      </c>
      <c r="O38" s="4" t="s">
        <v>22</v>
      </c>
      <c r="P38" s="4">
        <f t="shared" si="0"/>
        <v>388</v>
      </c>
      <c r="Q38" s="4">
        <f t="shared" si="1"/>
        <v>64.67</v>
      </c>
      <c r="R38" s="6" t="s">
        <v>13</v>
      </c>
    </row>
    <row r="39" spans="1:18">
      <c r="A39" s="4">
        <v>12165886</v>
      </c>
      <c r="B39" s="4" t="s">
        <v>8</v>
      </c>
      <c r="C39" s="5" t="s">
        <v>53</v>
      </c>
      <c r="D39" s="4">
        <v>64</v>
      </c>
      <c r="E39" s="4" t="s">
        <v>22</v>
      </c>
      <c r="F39" s="4">
        <v>84</v>
      </c>
      <c r="G39" s="4" t="s">
        <v>12</v>
      </c>
      <c r="H39" s="4">
        <v>74</v>
      </c>
      <c r="I39" s="4" t="s">
        <v>12</v>
      </c>
      <c r="J39" s="4">
        <v>58</v>
      </c>
      <c r="K39" s="4" t="s">
        <v>20</v>
      </c>
      <c r="L39" s="4">
        <v>85</v>
      </c>
      <c r="M39" s="4" t="s">
        <v>12</v>
      </c>
      <c r="N39" s="4">
        <v>75</v>
      </c>
      <c r="O39" s="4" t="s">
        <v>10</v>
      </c>
      <c r="P39" s="4">
        <f t="shared" si="0"/>
        <v>440</v>
      </c>
      <c r="Q39" s="4">
        <f t="shared" si="1"/>
        <v>73.34</v>
      </c>
      <c r="R39" s="6" t="s">
        <v>13</v>
      </c>
    </row>
    <row r="40" spans="1:18">
      <c r="A40" s="4">
        <v>12165887</v>
      </c>
      <c r="B40" s="4" t="s">
        <v>8</v>
      </c>
      <c r="C40" s="5" t="s">
        <v>54</v>
      </c>
      <c r="D40" s="4">
        <v>67</v>
      </c>
      <c r="E40" s="4" t="s">
        <v>22</v>
      </c>
      <c r="F40" s="4">
        <v>77</v>
      </c>
      <c r="G40" s="4" t="s">
        <v>20</v>
      </c>
      <c r="H40" s="4">
        <v>50</v>
      </c>
      <c r="I40" s="4" t="s">
        <v>22</v>
      </c>
      <c r="J40" s="4">
        <v>41</v>
      </c>
      <c r="K40" s="4" t="s">
        <v>25</v>
      </c>
      <c r="L40" s="4">
        <v>59</v>
      </c>
      <c r="M40" s="4" t="s">
        <v>22</v>
      </c>
      <c r="N40" s="4">
        <v>69</v>
      </c>
      <c r="O40" s="4" t="s">
        <v>22</v>
      </c>
      <c r="P40" s="4">
        <f t="shared" si="0"/>
        <v>363</v>
      </c>
      <c r="Q40" s="4">
        <f t="shared" si="1"/>
        <v>60.5</v>
      </c>
      <c r="R40" s="6" t="s">
        <v>13</v>
      </c>
    </row>
    <row r="41" spans="1:18">
      <c r="A41" s="4">
        <v>12165888</v>
      </c>
      <c r="B41" s="4" t="s">
        <v>8</v>
      </c>
      <c r="C41" s="5" t="s">
        <v>55</v>
      </c>
      <c r="D41" s="4">
        <v>69</v>
      </c>
      <c r="E41" s="4" t="s">
        <v>10</v>
      </c>
      <c r="F41" s="4">
        <v>81</v>
      </c>
      <c r="G41" s="4" t="s">
        <v>12</v>
      </c>
      <c r="H41" s="4">
        <v>70</v>
      </c>
      <c r="I41" s="4" t="s">
        <v>12</v>
      </c>
      <c r="J41" s="4">
        <v>65</v>
      </c>
      <c r="K41" s="4" t="s">
        <v>20</v>
      </c>
      <c r="L41" s="4">
        <v>87</v>
      </c>
      <c r="M41" s="4" t="s">
        <v>12</v>
      </c>
      <c r="N41" s="4">
        <v>82</v>
      </c>
      <c r="O41" s="4" t="s">
        <v>20</v>
      </c>
      <c r="P41" s="4">
        <f t="shared" si="0"/>
        <v>454</v>
      </c>
      <c r="Q41" s="4">
        <f t="shared" si="1"/>
        <v>75.67</v>
      </c>
      <c r="R41" s="6" t="s">
        <v>13</v>
      </c>
    </row>
    <row r="42" spans="1:18">
      <c r="A42" s="4">
        <v>12165889</v>
      </c>
      <c r="B42" s="4" t="s">
        <v>8</v>
      </c>
      <c r="C42" s="5" t="s">
        <v>56</v>
      </c>
      <c r="D42" s="4">
        <v>62</v>
      </c>
      <c r="E42" s="4" t="s">
        <v>22</v>
      </c>
      <c r="F42" s="4">
        <v>80</v>
      </c>
      <c r="G42" s="4" t="s">
        <v>20</v>
      </c>
      <c r="H42" s="4">
        <v>58</v>
      </c>
      <c r="I42" s="4" t="s">
        <v>10</v>
      </c>
      <c r="J42" s="4">
        <v>57</v>
      </c>
      <c r="K42" s="4" t="s">
        <v>20</v>
      </c>
      <c r="L42" s="4">
        <v>79</v>
      </c>
      <c r="M42" s="4" t="s">
        <v>20</v>
      </c>
      <c r="N42" s="4">
        <v>68</v>
      </c>
      <c r="O42" s="4" t="s">
        <v>22</v>
      </c>
      <c r="P42" s="4">
        <f t="shared" si="0"/>
        <v>404</v>
      </c>
      <c r="Q42" s="4">
        <f t="shared" si="1"/>
        <v>67.34</v>
      </c>
      <c r="R42" s="6" t="s">
        <v>13</v>
      </c>
    </row>
    <row r="43" spans="1:18">
      <c r="A43" s="4">
        <v>12165890</v>
      </c>
      <c r="B43" s="4" t="s">
        <v>8</v>
      </c>
      <c r="C43" s="5" t="s">
        <v>57</v>
      </c>
      <c r="D43" s="4">
        <v>68</v>
      </c>
      <c r="E43" s="4" t="s">
        <v>10</v>
      </c>
      <c r="F43" s="4">
        <v>84</v>
      </c>
      <c r="G43" s="4" t="s">
        <v>12</v>
      </c>
      <c r="H43" s="4">
        <v>57</v>
      </c>
      <c r="I43" s="4" t="s">
        <v>10</v>
      </c>
      <c r="J43" s="4">
        <v>54</v>
      </c>
      <c r="K43" s="4" t="s">
        <v>10</v>
      </c>
      <c r="L43" s="4">
        <v>79</v>
      </c>
      <c r="M43" s="4" t="s">
        <v>20</v>
      </c>
      <c r="N43" s="4">
        <v>84</v>
      </c>
      <c r="O43" s="4" t="s">
        <v>12</v>
      </c>
      <c r="P43" s="4">
        <f t="shared" si="0"/>
        <v>426</v>
      </c>
      <c r="Q43" s="4">
        <f t="shared" si="1"/>
        <v>71</v>
      </c>
      <c r="R43" s="6" t="s">
        <v>13</v>
      </c>
    </row>
    <row r="44" spans="1:18">
      <c r="A44" s="4">
        <v>12165891</v>
      </c>
      <c r="B44" s="4" t="s">
        <v>8</v>
      </c>
      <c r="C44" s="5" t="s">
        <v>58</v>
      </c>
      <c r="D44" s="4">
        <v>76</v>
      </c>
      <c r="E44" s="4" t="s">
        <v>20</v>
      </c>
      <c r="F44" s="4">
        <v>88</v>
      </c>
      <c r="G44" s="4" t="s">
        <v>11</v>
      </c>
      <c r="H44" s="4">
        <v>74</v>
      </c>
      <c r="I44" s="4" t="s">
        <v>12</v>
      </c>
      <c r="J44" s="4">
        <v>68</v>
      </c>
      <c r="K44" s="4" t="s">
        <v>12</v>
      </c>
      <c r="L44" s="4">
        <v>83</v>
      </c>
      <c r="M44" s="4" t="s">
        <v>12</v>
      </c>
      <c r="N44" s="4">
        <v>78</v>
      </c>
      <c r="O44" s="4" t="s">
        <v>20</v>
      </c>
      <c r="P44" s="4">
        <f t="shared" si="0"/>
        <v>467</v>
      </c>
      <c r="Q44" s="4">
        <f t="shared" si="1"/>
        <v>77.84</v>
      </c>
      <c r="R44" s="6" t="s">
        <v>13</v>
      </c>
    </row>
    <row r="45" spans="1:18">
      <c r="A45" s="4">
        <v>12165892</v>
      </c>
      <c r="B45" s="4" t="s">
        <v>8</v>
      </c>
      <c r="C45" s="5" t="s">
        <v>59</v>
      </c>
      <c r="D45" s="4">
        <v>65</v>
      </c>
      <c r="E45" s="4" t="s">
        <v>22</v>
      </c>
      <c r="F45" s="4">
        <v>89</v>
      </c>
      <c r="G45" s="4" t="s">
        <v>11</v>
      </c>
      <c r="H45" s="4">
        <v>69</v>
      </c>
      <c r="I45" s="4" t="s">
        <v>20</v>
      </c>
      <c r="J45" s="4">
        <v>49</v>
      </c>
      <c r="K45" s="4" t="s">
        <v>10</v>
      </c>
      <c r="L45" s="4">
        <v>82</v>
      </c>
      <c r="M45" s="4" t="s">
        <v>12</v>
      </c>
      <c r="N45" s="4">
        <v>74</v>
      </c>
      <c r="O45" s="4" t="s">
        <v>10</v>
      </c>
      <c r="P45" s="4">
        <f t="shared" si="0"/>
        <v>428</v>
      </c>
      <c r="Q45" s="4">
        <f t="shared" si="1"/>
        <v>71.34</v>
      </c>
      <c r="R45" s="6" t="s">
        <v>13</v>
      </c>
    </row>
    <row r="46" spans="1:18">
      <c r="A46" s="4">
        <v>12165893</v>
      </c>
      <c r="B46" s="4" t="s">
        <v>8</v>
      </c>
      <c r="C46" s="5" t="s">
        <v>60</v>
      </c>
      <c r="D46" s="4">
        <v>73</v>
      </c>
      <c r="E46" s="4" t="s">
        <v>10</v>
      </c>
      <c r="F46" s="4">
        <v>93</v>
      </c>
      <c r="G46" s="4" t="s">
        <v>15</v>
      </c>
      <c r="H46" s="4">
        <v>99</v>
      </c>
      <c r="I46" s="4" t="s">
        <v>15</v>
      </c>
      <c r="J46" s="4">
        <v>80</v>
      </c>
      <c r="K46" s="4" t="s">
        <v>11</v>
      </c>
      <c r="L46" s="4">
        <v>80</v>
      </c>
      <c r="M46" s="4" t="s">
        <v>20</v>
      </c>
      <c r="N46" s="4">
        <v>83</v>
      </c>
      <c r="O46" s="4" t="s">
        <v>12</v>
      </c>
      <c r="P46" s="4">
        <f t="shared" si="0"/>
        <v>508</v>
      </c>
      <c r="Q46" s="4">
        <f t="shared" si="1"/>
        <v>84.67</v>
      </c>
      <c r="R46" s="6" t="s">
        <v>13</v>
      </c>
    </row>
    <row r="47" spans="1:18">
      <c r="A47" s="4">
        <v>12165894</v>
      </c>
      <c r="B47" s="4" t="s">
        <v>8</v>
      </c>
      <c r="C47" s="5" t="s">
        <v>61</v>
      </c>
      <c r="D47" s="4">
        <v>69</v>
      </c>
      <c r="E47" s="4" t="s">
        <v>10</v>
      </c>
      <c r="F47" s="4">
        <v>82</v>
      </c>
      <c r="G47" s="4" t="s">
        <v>12</v>
      </c>
      <c r="H47" s="4">
        <v>70</v>
      </c>
      <c r="I47" s="4" t="s">
        <v>12</v>
      </c>
      <c r="J47" s="4">
        <v>64</v>
      </c>
      <c r="K47" s="4" t="s">
        <v>20</v>
      </c>
      <c r="L47" s="4">
        <v>87</v>
      </c>
      <c r="M47" s="4" t="s">
        <v>12</v>
      </c>
      <c r="N47" s="4">
        <v>89</v>
      </c>
      <c r="O47" s="4" t="s">
        <v>11</v>
      </c>
      <c r="P47" s="4">
        <f t="shared" si="0"/>
        <v>461</v>
      </c>
      <c r="Q47" s="4">
        <f t="shared" si="1"/>
        <v>76.84</v>
      </c>
      <c r="R47" s="6" t="s">
        <v>13</v>
      </c>
    </row>
    <row r="48" spans="1:18">
      <c r="A48" s="4">
        <v>12165895</v>
      </c>
      <c r="B48" s="4" t="s">
        <v>23</v>
      </c>
      <c r="C48" s="5" t="s">
        <v>62</v>
      </c>
      <c r="D48" s="4">
        <v>44</v>
      </c>
      <c r="E48" s="4" t="s">
        <v>32</v>
      </c>
      <c r="F48" s="4">
        <v>68</v>
      </c>
      <c r="G48" s="4" t="s">
        <v>22</v>
      </c>
      <c r="H48" s="4">
        <v>39</v>
      </c>
      <c r="I48" s="4" t="s">
        <v>25</v>
      </c>
      <c r="J48" s="4">
        <v>40</v>
      </c>
      <c r="K48" s="4" t="s">
        <v>25</v>
      </c>
      <c r="L48" s="4">
        <v>66</v>
      </c>
      <c r="M48" s="4" t="s">
        <v>22</v>
      </c>
      <c r="N48" s="4">
        <v>58</v>
      </c>
      <c r="O48" s="4" t="s">
        <v>25</v>
      </c>
      <c r="P48" s="4">
        <f t="shared" si="0"/>
        <v>315</v>
      </c>
      <c r="Q48" s="4">
        <f t="shared" si="1"/>
        <v>52.5</v>
      </c>
      <c r="R48" s="6" t="s">
        <v>13</v>
      </c>
    </row>
    <row r="49" spans="1:18">
      <c r="A49" s="4">
        <v>12165896</v>
      </c>
      <c r="B49" s="4" t="s">
        <v>23</v>
      </c>
      <c r="C49" s="5" t="s">
        <v>63</v>
      </c>
      <c r="D49" s="4">
        <v>75</v>
      </c>
      <c r="E49" s="4" t="s">
        <v>20</v>
      </c>
      <c r="F49" s="4">
        <v>74</v>
      </c>
      <c r="G49" s="4" t="s">
        <v>10</v>
      </c>
      <c r="H49" s="4">
        <v>58</v>
      </c>
      <c r="I49" s="4" t="s">
        <v>10</v>
      </c>
      <c r="J49" s="4">
        <v>47</v>
      </c>
      <c r="K49" s="4" t="s">
        <v>22</v>
      </c>
      <c r="L49" s="4">
        <v>76</v>
      </c>
      <c r="M49" s="4" t="s">
        <v>20</v>
      </c>
      <c r="N49" s="4">
        <v>73</v>
      </c>
      <c r="O49" s="4" t="s">
        <v>10</v>
      </c>
      <c r="P49" s="4">
        <f t="shared" si="0"/>
        <v>403</v>
      </c>
      <c r="Q49" s="4">
        <f t="shared" si="1"/>
        <v>67.17</v>
      </c>
      <c r="R49" s="6" t="s">
        <v>13</v>
      </c>
    </row>
    <row r="50" spans="1:18">
      <c r="A50" s="4">
        <v>12165897</v>
      </c>
      <c r="B50" s="4" t="s">
        <v>23</v>
      </c>
      <c r="C50" s="5" t="s">
        <v>64</v>
      </c>
      <c r="D50" s="4">
        <v>77</v>
      </c>
      <c r="E50" s="4" t="s">
        <v>20</v>
      </c>
      <c r="F50" s="4">
        <v>89</v>
      </c>
      <c r="G50" s="4" t="s">
        <v>11</v>
      </c>
      <c r="H50" s="4">
        <v>69</v>
      </c>
      <c r="I50" s="4" t="s">
        <v>20</v>
      </c>
      <c r="J50" s="4">
        <v>95</v>
      </c>
      <c r="K50" s="4" t="s">
        <v>15</v>
      </c>
      <c r="L50" s="4">
        <v>95</v>
      </c>
      <c r="M50" s="4" t="s">
        <v>15</v>
      </c>
      <c r="N50" s="4">
        <v>94</v>
      </c>
      <c r="O50" s="4" t="s">
        <v>15</v>
      </c>
      <c r="P50" s="4">
        <f t="shared" si="0"/>
        <v>519</v>
      </c>
      <c r="Q50" s="4">
        <f t="shared" si="1"/>
        <v>86.5</v>
      </c>
      <c r="R50" s="6" t="s">
        <v>13</v>
      </c>
    </row>
    <row r="51" spans="1:18">
      <c r="A51" s="4">
        <v>12165898</v>
      </c>
      <c r="B51" s="4" t="s">
        <v>23</v>
      </c>
      <c r="C51" s="5" t="s">
        <v>65</v>
      </c>
      <c r="D51" s="4">
        <v>78</v>
      </c>
      <c r="E51" s="4" t="s">
        <v>20</v>
      </c>
      <c r="F51" s="4">
        <v>83</v>
      </c>
      <c r="G51" s="4" t="s">
        <v>12</v>
      </c>
      <c r="H51" s="4">
        <v>50</v>
      </c>
      <c r="I51" s="4" t="s">
        <v>22</v>
      </c>
      <c r="J51" s="4">
        <v>49</v>
      </c>
      <c r="K51" s="4" t="s">
        <v>10</v>
      </c>
      <c r="L51" s="4">
        <v>73</v>
      </c>
      <c r="M51" s="4" t="s">
        <v>10</v>
      </c>
      <c r="N51" s="4">
        <v>65</v>
      </c>
      <c r="O51" s="4" t="s">
        <v>22</v>
      </c>
      <c r="P51" s="4">
        <f t="shared" si="0"/>
        <v>398</v>
      </c>
      <c r="Q51" s="4">
        <f t="shared" si="1"/>
        <v>66.34</v>
      </c>
      <c r="R51" s="6" t="s">
        <v>13</v>
      </c>
    </row>
    <row r="52" spans="1:18">
      <c r="A52" s="4">
        <v>12165899</v>
      </c>
      <c r="B52" s="4" t="s">
        <v>23</v>
      </c>
      <c r="C52" s="5" t="s">
        <v>66</v>
      </c>
      <c r="D52" s="4">
        <v>71</v>
      </c>
      <c r="E52" s="4" t="s">
        <v>10</v>
      </c>
      <c r="F52" s="4">
        <v>83</v>
      </c>
      <c r="G52" s="4" t="s">
        <v>12</v>
      </c>
      <c r="H52" s="4">
        <v>78</v>
      </c>
      <c r="I52" s="4" t="s">
        <v>12</v>
      </c>
      <c r="J52" s="4">
        <v>61</v>
      </c>
      <c r="K52" s="4" t="s">
        <v>20</v>
      </c>
      <c r="L52" s="4">
        <v>88</v>
      </c>
      <c r="M52" s="4" t="s">
        <v>12</v>
      </c>
      <c r="N52" s="4">
        <v>80</v>
      </c>
      <c r="O52" s="4" t="s">
        <v>20</v>
      </c>
      <c r="P52" s="4">
        <f t="shared" si="0"/>
        <v>461</v>
      </c>
      <c r="Q52" s="4">
        <f t="shared" si="1"/>
        <v>76.84</v>
      </c>
      <c r="R52" s="6" t="s">
        <v>13</v>
      </c>
    </row>
    <row r="53" spans="1:18">
      <c r="A53" s="4">
        <v>12165900</v>
      </c>
      <c r="B53" s="4" t="s">
        <v>23</v>
      </c>
      <c r="C53" s="5" t="s">
        <v>67</v>
      </c>
      <c r="D53" s="4">
        <v>51</v>
      </c>
      <c r="E53" s="4" t="s">
        <v>32</v>
      </c>
      <c r="F53" s="4">
        <v>75</v>
      </c>
      <c r="G53" s="4" t="s">
        <v>10</v>
      </c>
      <c r="H53" s="4">
        <v>25</v>
      </c>
      <c r="I53" s="4" t="s">
        <v>68</v>
      </c>
      <c r="J53" s="4">
        <v>41</v>
      </c>
      <c r="K53" s="4" t="s">
        <v>25</v>
      </c>
      <c r="L53" s="4">
        <v>59</v>
      </c>
      <c r="M53" s="4" t="s">
        <v>22</v>
      </c>
      <c r="N53" s="4">
        <v>66</v>
      </c>
      <c r="O53" s="4" t="s">
        <v>22</v>
      </c>
      <c r="P53" s="4">
        <f t="shared" si="0"/>
        <v>317</v>
      </c>
      <c r="Q53" s="4">
        <f t="shared" si="1"/>
        <v>52.839999999999996</v>
      </c>
      <c r="R53" s="6" t="s">
        <v>13</v>
      </c>
    </row>
    <row r="54" spans="1:18">
      <c r="A54" s="4">
        <v>12165901</v>
      </c>
      <c r="B54" s="4" t="s">
        <v>23</v>
      </c>
      <c r="C54" s="5" t="s">
        <v>69</v>
      </c>
      <c r="D54" s="4">
        <v>85</v>
      </c>
      <c r="E54" s="4" t="s">
        <v>11</v>
      </c>
      <c r="F54" s="4">
        <v>93</v>
      </c>
      <c r="G54" s="4" t="s">
        <v>15</v>
      </c>
      <c r="H54" s="4">
        <v>92</v>
      </c>
      <c r="I54" s="4" t="s">
        <v>15</v>
      </c>
      <c r="J54" s="4">
        <v>70</v>
      </c>
      <c r="K54" s="4" t="s">
        <v>12</v>
      </c>
      <c r="L54" s="4">
        <v>77</v>
      </c>
      <c r="M54" s="4" t="s">
        <v>20</v>
      </c>
      <c r="N54" s="4">
        <v>77</v>
      </c>
      <c r="O54" s="4" t="s">
        <v>20</v>
      </c>
      <c r="P54" s="4">
        <f t="shared" si="0"/>
        <v>494</v>
      </c>
      <c r="Q54" s="4">
        <f t="shared" si="1"/>
        <v>82.34</v>
      </c>
      <c r="R54" s="6" t="s">
        <v>13</v>
      </c>
    </row>
    <row r="55" spans="1:18">
      <c r="A55" s="4">
        <v>12165902</v>
      </c>
      <c r="B55" s="4" t="s">
        <v>23</v>
      </c>
      <c r="C55" s="5" t="s">
        <v>70</v>
      </c>
      <c r="D55" s="4">
        <v>81</v>
      </c>
      <c r="E55" s="4" t="s">
        <v>12</v>
      </c>
      <c r="F55" s="4">
        <v>87</v>
      </c>
      <c r="G55" s="4" t="s">
        <v>11</v>
      </c>
      <c r="H55" s="4">
        <v>88</v>
      </c>
      <c r="I55" s="4" t="s">
        <v>11</v>
      </c>
      <c r="J55" s="4">
        <v>82</v>
      </c>
      <c r="K55" s="4" t="s">
        <v>11</v>
      </c>
      <c r="L55" s="4">
        <v>92</v>
      </c>
      <c r="M55" s="4" t="s">
        <v>11</v>
      </c>
      <c r="N55" s="4">
        <v>93</v>
      </c>
      <c r="O55" s="4" t="s">
        <v>11</v>
      </c>
      <c r="P55" s="4">
        <f t="shared" si="0"/>
        <v>523</v>
      </c>
      <c r="Q55" s="4">
        <f t="shared" si="1"/>
        <v>87.17</v>
      </c>
      <c r="R55" s="6" t="s">
        <v>13</v>
      </c>
    </row>
    <row r="56" spans="1:18">
      <c r="A56" s="4">
        <v>12165903</v>
      </c>
      <c r="B56" s="4" t="s">
        <v>23</v>
      </c>
      <c r="C56" s="5" t="s">
        <v>71</v>
      </c>
      <c r="D56" s="4">
        <v>68</v>
      </c>
      <c r="E56" s="4" t="s">
        <v>10</v>
      </c>
      <c r="F56" s="4">
        <v>84</v>
      </c>
      <c r="G56" s="4" t="s">
        <v>12</v>
      </c>
      <c r="H56" s="4">
        <v>80</v>
      </c>
      <c r="I56" s="4" t="s">
        <v>12</v>
      </c>
      <c r="J56" s="4">
        <v>80</v>
      </c>
      <c r="K56" s="4" t="s">
        <v>11</v>
      </c>
      <c r="L56" s="4">
        <v>85</v>
      </c>
      <c r="M56" s="4" t="s">
        <v>12</v>
      </c>
      <c r="N56" s="4">
        <v>87</v>
      </c>
      <c r="O56" s="4" t="s">
        <v>12</v>
      </c>
      <c r="P56" s="4">
        <f t="shared" si="0"/>
        <v>484</v>
      </c>
      <c r="Q56" s="4">
        <f t="shared" si="1"/>
        <v>80.67</v>
      </c>
      <c r="R56" s="6" t="s">
        <v>13</v>
      </c>
    </row>
    <row r="57" spans="1:18">
      <c r="A57" s="4">
        <v>12165904</v>
      </c>
      <c r="B57" s="4" t="s">
        <v>23</v>
      </c>
      <c r="C57" s="5" t="s">
        <v>72</v>
      </c>
      <c r="D57" s="4">
        <v>73</v>
      </c>
      <c r="E57" s="4" t="s">
        <v>10</v>
      </c>
      <c r="F57" s="4">
        <v>81</v>
      </c>
      <c r="G57" s="4" t="s">
        <v>12</v>
      </c>
      <c r="H57" s="4">
        <v>91</v>
      </c>
      <c r="I57" s="4" t="s">
        <v>15</v>
      </c>
      <c r="J57" s="4">
        <v>65</v>
      </c>
      <c r="K57" s="4" t="s">
        <v>20</v>
      </c>
      <c r="L57" s="4">
        <v>89</v>
      </c>
      <c r="M57" s="4" t="s">
        <v>11</v>
      </c>
      <c r="N57" s="4">
        <v>76</v>
      </c>
      <c r="O57" s="4" t="s">
        <v>10</v>
      </c>
      <c r="P57" s="4">
        <f t="shared" si="0"/>
        <v>475</v>
      </c>
      <c r="Q57" s="4">
        <f t="shared" si="1"/>
        <v>79.17</v>
      </c>
      <c r="R57" s="6" t="s">
        <v>13</v>
      </c>
    </row>
    <row r="58" spans="1:18">
      <c r="A58" s="4">
        <v>12165905</v>
      </c>
      <c r="B58" s="4" t="s">
        <v>23</v>
      </c>
      <c r="C58" s="5" t="s">
        <v>73</v>
      </c>
      <c r="D58" s="4">
        <v>75</v>
      </c>
      <c r="E58" s="4" t="s">
        <v>20</v>
      </c>
      <c r="F58" s="4">
        <v>79</v>
      </c>
      <c r="G58" s="4" t="s">
        <v>20</v>
      </c>
      <c r="H58" s="4">
        <v>53</v>
      </c>
      <c r="I58" s="4" t="s">
        <v>10</v>
      </c>
      <c r="J58" s="4">
        <v>64</v>
      </c>
      <c r="K58" s="4" t="s">
        <v>20</v>
      </c>
      <c r="L58" s="4">
        <v>82</v>
      </c>
      <c r="M58" s="4" t="s">
        <v>12</v>
      </c>
      <c r="N58" s="4">
        <v>75</v>
      </c>
      <c r="O58" s="4" t="s">
        <v>10</v>
      </c>
      <c r="P58" s="4">
        <f t="shared" si="0"/>
        <v>428</v>
      </c>
      <c r="Q58" s="4">
        <f t="shared" si="1"/>
        <v>71.34</v>
      </c>
      <c r="R58" s="6" t="s">
        <v>13</v>
      </c>
    </row>
    <row r="59" spans="1:18">
      <c r="A59" s="4">
        <v>12165906</v>
      </c>
      <c r="B59" s="4" t="s">
        <v>23</v>
      </c>
      <c r="C59" s="5" t="s">
        <v>74</v>
      </c>
      <c r="D59" s="4">
        <v>79</v>
      </c>
      <c r="E59" s="4" t="s">
        <v>20</v>
      </c>
      <c r="F59" s="4">
        <v>77</v>
      </c>
      <c r="G59" s="4" t="s">
        <v>20</v>
      </c>
      <c r="H59" s="4">
        <v>74</v>
      </c>
      <c r="I59" s="4" t="s">
        <v>12</v>
      </c>
      <c r="J59" s="4">
        <v>69</v>
      </c>
      <c r="K59" s="4" t="s">
        <v>12</v>
      </c>
      <c r="L59" s="4">
        <v>91</v>
      </c>
      <c r="M59" s="4" t="s">
        <v>11</v>
      </c>
      <c r="N59" s="4">
        <v>76</v>
      </c>
      <c r="O59" s="4" t="s">
        <v>10</v>
      </c>
      <c r="P59" s="4">
        <f t="shared" si="0"/>
        <v>466</v>
      </c>
      <c r="Q59" s="4">
        <f t="shared" si="1"/>
        <v>77.67</v>
      </c>
      <c r="R59" s="6" t="s">
        <v>13</v>
      </c>
    </row>
    <row r="60" spans="1:18">
      <c r="A60" s="4">
        <v>12165907</v>
      </c>
      <c r="B60" s="4" t="s">
        <v>23</v>
      </c>
      <c r="C60" s="5" t="s">
        <v>75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>
        <f t="shared" si="0"/>
        <v>0</v>
      </c>
      <c r="Q60" s="13">
        <f t="shared" si="1"/>
        <v>0</v>
      </c>
      <c r="R60" s="12" t="s">
        <v>46</v>
      </c>
    </row>
    <row r="61" spans="1:18">
      <c r="A61" s="4">
        <v>12165908</v>
      </c>
      <c r="B61" s="4" t="s">
        <v>23</v>
      </c>
      <c r="C61" s="5" t="s">
        <v>76</v>
      </c>
      <c r="D61" s="4">
        <v>48</v>
      </c>
      <c r="E61" s="4" t="s">
        <v>32</v>
      </c>
      <c r="F61" s="4">
        <v>57</v>
      </c>
      <c r="G61" s="4" t="s">
        <v>25</v>
      </c>
      <c r="H61" s="4">
        <v>33</v>
      </c>
      <c r="I61" s="4" t="s">
        <v>32</v>
      </c>
      <c r="J61" s="4">
        <v>33</v>
      </c>
      <c r="K61" s="4" t="s">
        <v>32</v>
      </c>
      <c r="L61" s="4">
        <v>60</v>
      </c>
      <c r="M61" s="4" t="s">
        <v>22</v>
      </c>
      <c r="N61" s="4">
        <v>65</v>
      </c>
      <c r="O61" s="4" t="s">
        <v>22</v>
      </c>
      <c r="P61" s="4">
        <f t="shared" si="0"/>
        <v>296</v>
      </c>
      <c r="Q61" s="4">
        <f t="shared" si="1"/>
        <v>49.339999999999996</v>
      </c>
      <c r="R61" s="6" t="s">
        <v>13</v>
      </c>
    </row>
    <row r="62" spans="1:18">
      <c r="A62" s="4">
        <v>12165909</v>
      </c>
      <c r="B62" s="4" t="s">
        <v>23</v>
      </c>
      <c r="C62" s="5" t="s">
        <v>77</v>
      </c>
      <c r="D62" s="4">
        <v>74</v>
      </c>
      <c r="E62" s="4" t="s">
        <v>20</v>
      </c>
      <c r="F62" s="4">
        <v>75</v>
      </c>
      <c r="G62" s="4" t="s">
        <v>10</v>
      </c>
      <c r="H62" s="4">
        <v>78</v>
      </c>
      <c r="I62" s="4" t="s">
        <v>12</v>
      </c>
      <c r="J62" s="4">
        <v>63</v>
      </c>
      <c r="K62" s="4" t="s">
        <v>20</v>
      </c>
      <c r="L62" s="4">
        <v>81</v>
      </c>
      <c r="M62" s="4" t="s">
        <v>20</v>
      </c>
      <c r="N62" s="4">
        <v>65</v>
      </c>
      <c r="O62" s="4" t="s">
        <v>22</v>
      </c>
      <c r="P62" s="4">
        <f t="shared" si="0"/>
        <v>436</v>
      </c>
      <c r="Q62" s="4">
        <f t="shared" si="1"/>
        <v>72.67</v>
      </c>
      <c r="R62" s="6" t="s">
        <v>13</v>
      </c>
    </row>
    <row r="63" spans="1:18">
      <c r="A63" s="4">
        <v>12165910</v>
      </c>
      <c r="B63" s="4" t="s">
        <v>8</v>
      </c>
      <c r="C63" s="5" t="s">
        <v>78</v>
      </c>
      <c r="D63" s="4">
        <v>63</v>
      </c>
      <c r="E63" s="4" t="s">
        <v>22</v>
      </c>
      <c r="F63" s="4">
        <v>77</v>
      </c>
      <c r="G63" s="4" t="s">
        <v>20</v>
      </c>
      <c r="H63" s="4">
        <v>58</v>
      </c>
      <c r="I63" s="4" t="s">
        <v>10</v>
      </c>
      <c r="J63" s="4">
        <v>44</v>
      </c>
      <c r="K63" s="4" t="s">
        <v>22</v>
      </c>
      <c r="L63" s="4">
        <v>71</v>
      </c>
      <c r="M63" s="4" t="s">
        <v>10</v>
      </c>
      <c r="N63" s="4">
        <v>80</v>
      </c>
      <c r="O63" s="4" t="s">
        <v>20</v>
      </c>
      <c r="P63" s="4">
        <f t="shared" si="0"/>
        <v>393</v>
      </c>
      <c r="Q63" s="4">
        <f t="shared" si="1"/>
        <v>65.5</v>
      </c>
      <c r="R63" s="6" t="s">
        <v>13</v>
      </c>
    </row>
    <row r="64" spans="1:18">
      <c r="A64" s="4">
        <v>12165911</v>
      </c>
      <c r="B64" s="4" t="s">
        <v>8</v>
      </c>
      <c r="C64" s="5" t="s">
        <v>79</v>
      </c>
      <c r="D64" s="4">
        <v>85</v>
      </c>
      <c r="E64" s="4" t="s">
        <v>11</v>
      </c>
      <c r="F64" s="4">
        <v>71</v>
      </c>
      <c r="G64" s="4" t="s">
        <v>10</v>
      </c>
      <c r="H64" s="4">
        <v>48</v>
      </c>
      <c r="I64" s="4" t="s">
        <v>22</v>
      </c>
      <c r="J64" s="4">
        <v>45</v>
      </c>
      <c r="K64" s="4" t="s">
        <v>22</v>
      </c>
      <c r="L64" s="4">
        <v>70</v>
      </c>
      <c r="M64" s="4" t="s">
        <v>10</v>
      </c>
      <c r="N64" s="4">
        <v>72</v>
      </c>
      <c r="O64" s="4" t="s">
        <v>10</v>
      </c>
      <c r="P64" s="4">
        <f t="shared" si="0"/>
        <v>391</v>
      </c>
      <c r="Q64" s="4">
        <f t="shared" si="1"/>
        <v>65.17</v>
      </c>
      <c r="R64" s="6" t="s">
        <v>13</v>
      </c>
    </row>
    <row r="65" spans="1:18">
      <c r="A65" s="4">
        <v>12165912</v>
      </c>
      <c r="B65" s="4" t="s">
        <v>8</v>
      </c>
      <c r="C65" s="5" t="s">
        <v>80</v>
      </c>
      <c r="D65" s="4">
        <v>88</v>
      </c>
      <c r="E65" s="4" t="s">
        <v>11</v>
      </c>
      <c r="F65" s="4">
        <v>89</v>
      </c>
      <c r="G65" s="4" t="s">
        <v>11</v>
      </c>
      <c r="H65" s="4">
        <v>65</v>
      </c>
      <c r="I65" s="4" t="s">
        <v>20</v>
      </c>
      <c r="J65" s="4">
        <v>69</v>
      </c>
      <c r="K65" s="4" t="s">
        <v>12</v>
      </c>
      <c r="L65" s="4">
        <v>77</v>
      </c>
      <c r="M65" s="4" t="s">
        <v>20</v>
      </c>
      <c r="N65" s="4">
        <v>78</v>
      </c>
      <c r="O65" s="4" t="s">
        <v>20</v>
      </c>
      <c r="P65" s="4">
        <f t="shared" si="0"/>
        <v>466</v>
      </c>
      <c r="Q65" s="4">
        <f t="shared" si="1"/>
        <v>77.67</v>
      </c>
      <c r="R65" s="6" t="s">
        <v>13</v>
      </c>
    </row>
    <row r="66" spans="1:18">
      <c r="A66" s="4">
        <v>12165913</v>
      </c>
      <c r="B66" s="4" t="s">
        <v>8</v>
      </c>
      <c r="C66" s="5" t="s">
        <v>81</v>
      </c>
      <c r="D66" s="4">
        <v>71</v>
      </c>
      <c r="E66" s="4" t="s">
        <v>10</v>
      </c>
      <c r="F66" s="4">
        <v>72</v>
      </c>
      <c r="G66" s="4" t="s">
        <v>10</v>
      </c>
      <c r="H66" s="4">
        <v>53</v>
      </c>
      <c r="I66" s="4" t="s">
        <v>10</v>
      </c>
      <c r="J66" s="4">
        <v>60</v>
      </c>
      <c r="K66" s="4" t="s">
        <v>20</v>
      </c>
      <c r="L66" s="4">
        <v>84</v>
      </c>
      <c r="M66" s="4" t="s">
        <v>12</v>
      </c>
      <c r="N66" s="4">
        <v>84</v>
      </c>
      <c r="O66" s="4" t="s">
        <v>12</v>
      </c>
      <c r="P66" s="4">
        <f t="shared" si="0"/>
        <v>424</v>
      </c>
      <c r="Q66" s="4">
        <f t="shared" si="1"/>
        <v>70.67</v>
      </c>
      <c r="R66" s="6" t="s">
        <v>13</v>
      </c>
    </row>
    <row r="67" spans="1:18">
      <c r="A67" s="4">
        <v>12165914</v>
      </c>
      <c r="B67" s="4" t="s">
        <v>8</v>
      </c>
      <c r="C67" s="5" t="s">
        <v>82</v>
      </c>
      <c r="D67" s="4">
        <v>89</v>
      </c>
      <c r="E67" s="4" t="s">
        <v>11</v>
      </c>
      <c r="F67" s="4">
        <v>85</v>
      </c>
      <c r="G67" s="4" t="s">
        <v>12</v>
      </c>
      <c r="H67" s="4">
        <v>77</v>
      </c>
      <c r="I67" s="4" t="s">
        <v>12</v>
      </c>
      <c r="J67" s="4">
        <v>66</v>
      </c>
      <c r="K67" s="4" t="s">
        <v>12</v>
      </c>
      <c r="L67" s="4">
        <v>94</v>
      </c>
      <c r="M67" s="4" t="s">
        <v>11</v>
      </c>
      <c r="N67" s="4">
        <v>81</v>
      </c>
      <c r="O67" s="4" t="s">
        <v>20</v>
      </c>
      <c r="P67" s="4">
        <f t="shared" si="0"/>
        <v>492</v>
      </c>
      <c r="Q67" s="4">
        <f t="shared" si="1"/>
        <v>82</v>
      </c>
      <c r="R67" s="6" t="s">
        <v>13</v>
      </c>
    </row>
    <row r="68" spans="1:18">
      <c r="A68" s="4">
        <v>12165915</v>
      </c>
      <c r="B68" s="4" t="s">
        <v>8</v>
      </c>
      <c r="C68" s="5" t="s">
        <v>83</v>
      </c>
      <c r="D68" s="4">
        <v>83</v>
      </c>
      <c r="E68" s="4" t="s">
        <v>12</v>
      </c>
      <c r="F68" s="4">
        <v>73</v>
      </c>
      <c r="G68" s="4" t="s">
        <v>10</v>
      </c>
      <c r="H68" s="4">
        <v>46</v>
      </c>
      <c r="I68" s="4" t="s">
        <v>22</v>
      </c>
      <c r="J68" s="4">
        <v>55</v>
      </c>
      <c r="K68" s="4" t="s">
        <v>10</v>
      </c>
      <c r="L68" s="4">
        <v>62</v>
      </c>
      <c r="M68" s="4" t="s">
        <v>22</v>
      </c>
      <c r="N68" s="4">
        <v>67</v>
      </c>
      <c r="O68" s="4" t="s">
        <v>22</v>
      </c>
      <c r="P68" s="4">
        <f t="shared" si="0"/>
        <v>386</v>
      </c>
      <c r="Q68" s="4">
        <f t="shared" si="1"/>
        <v>64.34</v>
      </c>
      <c r="R68" s="6" t="s">
        <v>13</v>
      </c>
    </row>
    <row r="69" spans="1:18">
      <c r="A69" s="4">
        <v>12165916</v>
      </c>
      <c r="B69" s="4" t="s">
        <v>8</v>
      </c>
      <c r="C69" s="5" t="s">
        <v>84</v>
      </c>
      <c r="D69" s="4">
        <v>88</v>
      </c>
      <c r="E69" s="4" t="s">
        <v>11</v>
      </c>
      <c r="F69" s="4">
        <v>82</v>
      </c>
      <c r="G69" s="4" t="s">
        <v>12</v>
      </c>
      <c r="H69" s="4">
        <v>50</v>
      </c>
      <c r="I69" s="4" t="s">
        <v>22</v>
      </c>
      <c r="J69" s="4">
        <v>49</v>
      </c>
      <c r="K69" s="4" t="s">
        <v>10</v>
      </c>
      <c r="L69" s="4">
        <v>88</v>
      </c>
      <c r="M69" s="4" t="s">
        <v>12</v>
      </c>
      <c r="N69" s="4">
        <v>68</v>
      </c>
      <c r="O69" s="4" t="s">
        <v>22</v>
      </c>
      <c r="P69" s="4">
        <f t="shared" si="0"/>
        <v>425</v>
      </c>
      <c r="Q69" s="4">
        <f t="shared" si="1"/>
        <v>70.84</v>
      </c>
      <c r="R69" s="6" t="s">
        <v>13</v>
      </c>
    </row>
    <row r="70" spans="1:18">
      <c r="A70" s="4">
        <v>12165917</v>
      </c>
      <c r="B70" s="4" t="s">
        <v>8</v>
      </c>
      <c r="C70" s="5" t="s">
        <v>85</v>
      </c>
      <c r="D70" s="4">
        <v>92</v>
      </c>
      <c r="E70" s="4" t="s">
        <v>15</v>
      </c>
      <c r="F70" s="4">
        <v>87</v>
      </c>
      <c r="G70" s="4" t="s">
        <v>11</v>
      </c>
      <c r="H70" s="4">
        <v>60</v>
      </c>
      <c r="I70" s="4" t="s">
        <v>20</v>
      </c>
      <c r="J70" s="4">
        <v>66</v>
      </c>
      <c r="K70" s="4" t="s">
        <v>12</v>
      </c>
      <c r="L70" s="4">
        <v>89</v>
      </c>
      <c r="M70" s="4" t="s">
        <v>11</v>
      </c>
      <c r="N70" s="4">
        <v>87</v>
      </c>
      <c r="O70" s="4" t="s">
        <v>12</v>
      </c>
      <c r="P70" s="4">
        <f t="shared" si="0"/>
        <v>481</v>
      </c>
      <c r="Q70" s="4">
        <f t="shared" si="1"/>
        <v>80.17</v>
      </c>
      <c r="R70" s="6" t="s">
        <v>13</v>
      </c>
    </row>
    <row r="71" spans="1:18">
      <c r="A71" s="4">
        <v>12165918</v>
      </c>
      <c r="B71" s="4" t="s">
        <v>8</v>
      </c>
      <c r="C71" s="5" t="s">
        <v>86</v>
      </c>
      <c r="D71" s="4">
        <v>91</v>
      </c>
      <c r="E71" s="4" t="s">
        <v>15</v>
      </c>
      <c r="F71" s="4">
        <v>85</v>
      </c>
      <c r="G71" s="4" t="s">
        <v>12</v>
      </c>
      <c r="H71" s="4">
        <v>63</v>
      </c>
      <c r="I71" s="4" t="s">
        <v>20</v>
      </c>
      <c r="J71" s="4">
        <v>68</v>
      </c>
      <c r="K71" s="4" t="s">
        <v>12</v>
      </c>
      <c r="L71" s="4">
        <v>82</v>
      </c>
      <c r="M71" s="4" t="s">
        <v>12</v>
      </c>
      <c r="N71" s="4">
        <v>84</v>
      </c>
      <c r="O71" s="4" t="s">
        <v>12</v>
      </c>
      <c r="P71" s="4">
        <f t="shared" ref="P71:P120" si="2">D71+F71+H71+J71+L71+N71</f>
        <v>473</v>
      </c>
      <c r="Q71" s="4">
        <f t="shared" ref="Q71:Q120" si="3">ROUNDUP(P71/6,2)</f>
        <v>78.84</v>
      </c>
      <c r="R71" s="6" t="s">
        <v>13</v>
      </c>
    </row>
    <row r="72" spans="1:18">
      <c r="A72" s="4">
        <v>12165919</v>
      </c>
      <c r="B72" s="4" t="s">
        <v>8</v>
      </c>
      <c r="C72" s="5" t="s">
        <v>87</v>
      </c>
      <c r="D72" s="4">
        <v>92</v>
      </c>
      <c r="E72" s="4" t="s">
        <v>15</v>
      </c>
      <c r="F72" s="4">
        <v>90</v>
      </c>
      <c r="G72" s="4" t="s">
        <v>11</v>
      </c>
      <c r="H72" s="4">
        <v>69</v>
      </c>
      <c r="I72" s="4" t="s">
        <v>20</v>
      </c>
      <c r="J72" s="4">
        <v>75</v>
      </c>
      <c r="K72" s="4" t="s">
        <v>11</v>
      </c>
      <c r="L72" s="4">
        <v>77</v>
      </c>
      <c r="M72" s="4" t="s">
        <v>20</v>
      </c>
      <c r="N72" s="4">
        <v>88</v>
      </c>
      <c r="O72" s="4" t="s">
        <v>11</v>
      </c>
      <c r="P72" s="4">
        <f t="shared" si="2"/>
        <v>491</v>
      </c>
      <c r="Q72" s="4">
        <f t="shared" si="3"/>
        <v>81.84</v>
      </c>
      <c r="R72" s="6" t="s">
        <v>13</v>
      </c>
    </row>
    <row r="73" spans="1:18">
      <c r="A73" s="4">
        <v>12165920</v>
      </c>
      <c r="B73" s="4" t="s">
        <v>8</v>
      </c>
      <c r="C73" s="5" t="s">
        <v>88</v>
      </c>
      <c r="D73" s="4">
        <v>81</v>
      </c>
      <c r="E73" s="4" t="s">
        <v>12</v>
      </c>
      <c r="F73" s="4">
        <v>69</v>
      </c>
      <c r="G73" s="4" t="s">
        <v>10</v>
      </c>
      <c r="H73" s="4">
        <v>64</v>
      </c>
      <c r="I73" s="4" t="s">
        <v>20</v>
      </c>
      <c r="J73" s="4">
        <v>60</v>
      </c>
      <c r="K73" s="4" t="s">
        <v>20</v>
      </c>
      <c r="L73" s="4">
        <v>82</v>
      </c>
      <c r="M73" s="4" t="s">
        <v>12</v>
      </c>
      <c r="N73" s="4">
        <v>84</v>
      </c>
      <c r="O73" s="4" t="s">
        <v>12</v>
      </c>
      <c r="P73" s="4">
        <f t="shared" si="2"/>
        <v>440</v>
      </c>
      <c r="Q73" s="4">
        <f t="shared" si="3"/>
        <v>73.34</v>
      </c>
      <c r="R73" s="6" t="s">
        <v>13</v>
      </c>
    </row>
    <row r="74" spans="1:18">
      <c r="A74" s="4">
        <v>12165921</v>
      </c>
      <c r="B74" s="4" t="s">
        <v>8</v>
      </c>
      <c r="C74" s="5" t="s">
        <v>89</v>
      </c>
      <c r="D74" s="4">
        <v>74</v>
      </c>
      <c r="E74" s="4" t="s">
        <v>20</v>
      </c>
      <c r="F74" s="4">
        <v>74</v>
      </c>
      <c r="G74" s="4" t="s">
        <v>10</v>
      </c>
      <c r="H74" s="4">
        <v>46</v>
      </c>
      <c r="I74" s="4" t="s">
        <v>22</v>
      </c>
      <c r="J74" s="4">
        <v>48</v>
      </c>
      <c r="K74" s="4" t="s">
        <v>22</v>
      </c>
      <c r="L74" s="4">
        <v>63</v>
      </c>
      <c r="M74" s="4" t="s">
        <v>22</v>
      </c>
      <c r="N74" s="4">
        <v>65</v>
      </c>
      <c r="O74" s="4" t="s">
        <v>22</v>
      </c>
      <c r="P74" s="4">
        <f t="shared" si="2"/>
        <v>370</v>
      </c>
      <c r="Q74" s="4">
        <f t="shared" si="3"/>
        <v>61.669999999999995</v>
      </c>
      <c r="R74" s="6" t="s">
        <v>13</v>
      </c>
    </row>
    <row r="75" spans="1:18">
      <c r="A75" s="4">
        <v>12165922</v>
      </c>
      <c r="B75" s="4" t="s">
        <v>8</v>
      </c>
      <c r="C75" s="5" t="s">
        <v>90</v>
      </c>
      <c r="D75" s="4">
        <v>82</v>
      </c>
      <c r="E75" s="4" t="s">
        <v>12</v>
      </c>
      <c r="F75" s="4">
        <v>67</v>
      </c>
      <c r="G75" s="4" t="s">
        <v>22</v>
      </c>
      <c r="H75" s="4">
        <v>45</v>
      </c>
      <c r="I75" s="4" t="s">
        <v>22</v>
      </c>
      <c r="J75" s="4">
        <v>41</v>
      </c>
      <c r="K75" s="4" t="s">
        <v>25</v>
      </c>
      <c r="L75" s="4">
        <v>63</v>
      </c>
      <c r="M75" s="4" t="s">
        <v>22</v>
      </c>
      <c r="N75" s="4">
        <v>67</v>
      </c>
      <c r="O75" s="4" t="s">
        <v>22</v>
      </c>
      <c r="P75" s="4">
        <f t="shared" si="2"/>
        <v>365</v>
      </c>
      <c r="Q75" s="4">
        <f t="shared" si="3"/>
        <v>60.839999999999996</v>
      </c>
      <c r="R75" s="6" t="s">
        <v>13</v>
      </c>
    </row>
    <row r="76" spans="1:18">
      <c r="A76" s="4">
        <v>12165923</v>
      </c>
      <c r="B76" s="4" t="s">
        <v>8</v>
      </c>
      <c r="C76" s="5" t="s">
        <v>91</v>
      </c>
      <c r="D76" s="4">
        <v>78</v>
      </c>
      <c r="E76" s="4" t="s">
        <v>20</v>
      </c>
      <c r="F76" s="4">
        <v>72</v>
      </c>
      <c r="G76" s="4" t="s">
        <v>10</v>
      </c>
      <c r="H76" s="4">
        <v>37</v>
      </c>
      <c r="I76" s="4" t="s">
        <v>25</v>
      </c>
      <c r="J76" s="4">
        <v>54</v>
      </c>
      <c r="K76" s="4" t="s">
        <v>10</v>
      </c>
      <c r="L76" s="4">
        <v>70</v>
      </c>
      <c r="M76" s="4" t="s">
        <v>10</v>
      </c>
      <c r="N76" s="4">
        <v>67</v>
      </c>
      <c r="O76" s="4" t="s">
        <v>22</v>
      </c>
      <c r="P76" s="4">
        <f t="shared" si="2"/>
        <v>378</v>
      </c>
      <c r="Q76" s="4">
        <f t="shared" si="3"/>
        <v>63</v>
      </c>
      <c r="R76" s="6" t="s">
        <v>13</v>
      </c>
    </row>
    <row r="77" spans="1:18">
      <c r="A77" s="4">
        <v>12165924</v>
      </c>
      <c r="B77" s="4" t="s">
        <v>23</v>
      </c>
      <c r="C77" s="5" t="s">
        <v>92</v>
      </c>
      <c r="D77" s="4">
        <v>83</v>
      </c>
      <c r="E77" s="4" t="s">
        <v>12</v>
      </c>
      <c r="F77" s="4">
        <v>67</v>
      </c>
      <c r="G77" s="4" t="s">
        <v>22</v>
      </c>
      <c r="H77" s="4">
        <v>76</v>
      </c>
      <c r="I77" s="4" t="s">
        <v>12</v>
      </c>
      <c r="J77" s="4">
        <v>65</v>
      </c>
      <c r="K77" s="4" t="s">
        <v>20</v>
      </c>
      <c r="L77" s="4">
        <v>83</v>
      </c>
      <c r="M77" s="4" t="s">
        <v>12</v>
      </c>
      <c r="N77" s="4">
        <v>65</v>
      </c>
      <c r="O77" s="4" t="s">
        <v>22</v>
      </c>
      <c r="P77" s="4">
        <f t="shared" si="2"/>
        <v>439</v>
      </c>
      <c r="Q77" s="4">
        <f t="shared" si="3"/>
        <v>73.17</v>
      </c>
      <c r="R77" s="6" t="s">
        <v>13</v>
      </c>
    </row>
    <row r="78" spans="1:18">
      <c r="A78" s="4">
        <v>12165925</v>
      </c>
      <c r="B78" s="4" t="s">
        <v>23</v>
      </c>
      <c r="C78" s="5" t="s">
        <v>93</v>
      </c>
      <c r="D78" s="4">
        <v>76</v>
      </c>
      <c r="E78" s="4" t="s">
        <v>20</v>
      </c>
      <c r="F78" s="4">
        <v>87</v>
      </c>
      <c r="G78" s="4" t="s">
        <v>11</v>
      </c>
      <c r="H78" s="4">
        <v>81</v>
      </c>
      <c r="I78" s="4" t="s">
        <v>11</v>
      </c>
      <c r="J78" s="4">
        <v>77</v>
      </c>
      <c r="K78" s="4" t="s">
        <v>11</v>
      </c>
      <c r="L78" s="4">
        <v>78</v>
      </c>
      <c r="M78" s="4" t="s">
        <v>20</v>
      </c>
      <c r="N78" s="4">
        <v>88</v>
      </c>
      <c r="O78" s="4" t="s">
        <v>11</v>
      </c>
      <c r="P78" s="4">
        <f t="shared" si="2"/>
        <v>487</v>
      </c>
      <c r="Q78" s="4">
        <f t="shared" si="3"/>
        <v>81.17</v>
      </c>
      <c r="R78" s="6" t="s">
        <v>13</v>
      </c>
    </row>
    <row r="79" spans="1:18">
      <c r="A79" s="4">
        <v>12165926</v>
      </c>
      <c r="B79" s="4" t="s">
        <v>23</v>
      </c>
      <c r="C79" s="5" t="s">
        <v>94</v>
      </c>
      <c r="D79" s="4">
        <v>81</v>
      </c>
      <c r="E79" s="4" t="s">
        <v>12</v>
      </c>
      <c r="F79" s="4">
        <v>71</v>
      </c>
      <c r="G79" s="4" t="s">
        <v>10</v>
      </c>
      <c r="H79" s="4">
        <v>70</v>
      </c>
      <c r="I79" s="4" t="s">
        <v>12</v>
      </c>
      <c r="J79" s="4">
        <v>53</v>
      </c>
      <c r="K79" s="4" t="s">
        <v>10</v>
      </c>
      <c r="L79" s="4">
        <v>66</v>
      </c>
      <c r="M79" s="4" t="s">
        <v>22</v>
      </c>
      <c r="N79" s="4">
        <v>81</v>
      </c>
      <c r="O79" s="4" t="s">
        <v>20</v>
      </c>
      <c r="P79" s="4">
        <f t="shared" si="2"/>
        <v>422</v>
      </c>
      <c r="Q79" s="4">
        <f t="shared" si="3"/>
        <v>70.34</v>
      </c>
      <c r="R79" s="6" t="s">
        <v>13</v>
      </c>
    </row>
    <row r="80" spans="1:18">
      <c r="A80" s="4">
        <v>12165927</v>
      </c>
      <c r="B80" s="4" t="s">
        <v>23</v>
      </c>
      <c r="C80" s="5" t="s">
        <v>95</v>
      </c>
      <c r="D80" s="4">
        <v>68</v>
      </c>
      <c r="E80" s="4" t="s">
        <v>10</v>
      </c>
      <c r="F80" s="4">
        <v>76</v>
      </c>
      <c r="G80" s="4" t="s">
        <v>20</v>
      </c>
      <c r="H80" s="4">
        <v>76</v>
      </c>
      <c r="I80" s="4" t="s">
        <v>12</v>
      </c>
      <c r="J80" s="4">
        <v>65</v>
      </c>
      <c r="K80" s="4" t="s">
        <v>20</v>
      </c>
      <c r="L80" s="4">
        <v>70</v>
      </c>
      <c r="M80" s="4" t="s">
        <v>10</v>
      </c>
      <c r="N80" s="4">
        <v>79</v>
      </c>
      <c r="O80" s="4" t="s">
        <v>20</v>
      </c>
      <c r="P80" s="4">
        <f t="shared" si="2"/>
        <v>434</v>
      </c>
      <c r="Q80" s="4">
        <f t="shared" si="3"/>
        <v>72.34</v>
      </c>
      <c r="R80" s="6" t="s">
        <v>13</v>
      </c>
    </row>
    <row r="81" spans="1:18">
      <c r="A81" s="4">
        <v>12165928</v>
      </c>
      <c r="B81" s="4" t="s">
        <v>23</v>
      </c>
      <c r="C81" s="5" t="s">
        <v>96</v>
      </c>
      <c r="D81" s="4">
        <v>84</v>
      </c>
      <c r="E81" s="4" t="s">
        <v>12</v>
      </c>
      <c r="F81" s="4">
        <v>91</v>
      </c>
      <c r="G81" s="4" t="s">
        <v>11</v>
      </c>
      <c r="H81" s="4">
        <v>94</v>
      </c>
      <c r="I81" s="4" t="s">
        <v>15</v>
      </c>
      <c r="J81" s="4">
        <v>81</v>
      </c>
      <c r="K81" s="4" t="s">
        <v>11</v>
      </c>
      <c r="L81" s="4">
        <v>90</v>
      </c>
      <c r="M81" s="4" t="s">
        <v>11</v>
      </c>
      <c r="N81" s="4">
        <v>87</v>
      </c>
      <c r="O81" s="4" t="s">
        <v>12</v>
      </c>
      <c r="P81" s="4">
        <f t="shared" si="2"/>
        <v>527</v>
      </c>
      <c r="Q81" s="4">
        <f t="shared" si="3"/>
        <v>87.84</v>
      </c>
      <c r="R81" s="6" t="s">
        <v>13</v>
      </c>
    </row>
    <row r="82" spans="1:18">
      <c r="A82" s="4">
        <v>12165929</v>
      </c>
      <c r="B82" s="4" t="s">
        <v>23</v>
      </c>
      <c r="C82" s="5" t="s">
        <v>97</v>
      </c>
      <c r="D82" s="4">
        <v>75</v>
      </c>
      <c r="E82" s="4" t="s">
        <v>20</v>
      </c>
      <c r="F82" s="4">
        <v>68</v>
      </c>
      <c r="G82" s="4" t="s">
        <v>22</v>
      </c>
      <c r="H82" s="4">
        <v>74</v>
      </c>
      <c r="I82" s="4" t="s">
        <v>12</v>
      </c>
      <c r="J82" s="4">
        <v>56</v>
      </c>
      <c r="K82" s="4" t="s">
        <v>10</v>
      </c>
      <c r="L82" s="4">
        <v>87</v>
      </c>
      <c r="M82" s="4" t="s">
        <v>12</v>
      </c>
      <c r="N82" s="4">
        <v>80</v>
      </c>
      <c r="O82" s="4" t="s">
        <v>20</v>
      </c>
      <c r="P82" s="4">
        <f t="shared" si="2"/>
        <v>440</v>
      </c>
      <c r="Q82" s="4">
        <f t="shared" si="3"/>
        <v>73.34</v>
      </c>
      <c r="R82" s="6" t="s">
        <v>13</v>
      </c>
    </row>
    <row r="83" spans="1:18">
      <c r="A83" s="4">
        <v>12165930</v>
      </c>
      <c r="B83" s="4" t="s">
        <v>23</v>
      </c>
      <c r="C83" s="5" t="s">
        <v>98</v>
      </c>
      <c r="D83" s="4">
        <v>95</v>
      </c>
      <c r="E83" s="4" t="s">
        <v>15</v>
      </c>
      <c r="F83" s="4">
        <v>94</v>
      </c>
      <c r="G83" s="4" t="s">
        <v>15</v>
      </c>
      <c r="H83" s="4">
        <v>94</v>
      </c>
      <c r="I83" s="4" t="s">
        <v>15</v>
      </c>
      <c r="J83" s="4">
        <v>84</v>
      </c>
      <c r="K83" s="4" t="s">
        <v>11</v>
      </c>
      <c r="L83" s="4">
        <v>95</v>
      </c>
      <c r="M83" s="4" t="s">
        <v>15</v>
      </c>
      <c r="N83" s="4">
        <v>83</v>
      </c>
      <c r="O83" s="4" t="s">
        <v>12</v>
      </c>
      <c r="P83" s="4">
        <f t="shared" si="2"/>
        <v>545</v>
      </c>
      <c r="Q83" s="4">
        <f t="shared" si="3"/>
        <v>90.84</v>
      </c>
      <c r="R83" s="6" t="s">
        <v>13</v>
      </c>
    </row>
    <row r="84" spans="1:18">
      <c r="A84" s="4">
        <v>12165931</v>
      </c>
      <c r="B84" s="4" t="s">
        <v>23</v>
      </c>
      <c r="C84" s="5" t="s">
        <v>38</v>
      </c>
      <c r="D84" s="4">
        <v>71</v>
      </c>
      <c r="E84" s="4" t="s">
        <v>10</v>
      </c>
      <c r="F84" s="4">
        <v>79</v>
      </c>
      <c r="G84" s="4" t="s">
        <v>20</v>
      </c>
      <c r="H84" s="4">
        <v>44</v>
      </c>
      <c r="I84" s="4" t="s">
        <v>22</v>
      </c>
      <c r="J84" s="4">
        <v>69</v>
      </c>
      <c r="K84" s="4" t="s">
        <v>12</v>
      </c>
      <c r="L84" s="4">
        <v>85</v>
      </c>
      <c r="M84" s="4" t="s">
        <v>12</v>
      </c>
      <c r="N84" s="4">
        <v>80</v>
      </c>
      <c r="O84" s="4" t="s">
        <v>20</v>
      </c>
      <c r="P84" s="4">
        <f t="shared" si="2"/>
        <v>428</v>
      </c>
      <c r="Q84" s="4">
        <f t="shared" si="3"/>
        <v>71.34</v>
      </c>
      <c r="R84" s="6" t="s">
        <v>13</v>
      </c>
    </row>
    <row r="85" spans="1:18">
      <c r="A85" s="4">
        <v>12165932</v>
      </c>
      <c r="B85" s="4" t="s">
        <v>23</v>
      </c>
      <c r="C85" s="5" t="s">
        <v>99</v>
      </c>
      <c r="D85" s="4">
        <v>81</v>
      </c>
      <c r="E85" s="4" t="s">
        <v>12</v>
      </c>
      <c r="F85" s="4">
        <v>72</v>
      </c>
      <c r="G85" s="4" t="s">
        <v>10</v>
      </c>
      <c r="H85" s="4">
        <v>60</v>
      </c>
      <c r="I85" s="4" t="s">
        <v>20</v>
      </c>
      <c r="J85" s="4">
        <v>53</v>
      </c>
      <c r="K85" s="4" t="s">
        <v>10</v>
      </c>
      <c r="L85" s="4">
        <v>86</v>
      </c>
      <c r="M85" s="4" t="s">
        <v>12</v>
      </c>
      <c r="N85" s="4">
        <v>79</v>
      </c>
      <c r="O85" s="4" t="s">
        <v>20</v>
      </c>
      <c r="P85" s="4">
        <f t="shared" si="2"/>
        <v>431</v>
      </c>
      <c r="Q85" s="4">
        <f t="shared" si="3"/>
        <v>71.84</v>
      </c>
      <c r="R85" s="6" t="s">
        <v>13</v>
      </c>
    </row>
    <row r="86" spans="1:18">
      <c r="A86" s="4">
        <v>12165933</v>
      </c>
      <c r="B86" s="4" t="s">
        <v>23</v>
      </c>
      <c r="C86" s="5" t="s">
        <v>100</v>
      </c>
      <c r="D86" s="4">
        <v>76</v>
      </c>
      <c r="E86" s="4" t="s">
        <v>20</v>
      </c>
      <c r="F86" s="4">
        <v>71</v>
      </c>
      <c r="G86" s="4" t="s">
        <v>10</v>
      </c>
      <c r="H86" s="4">
        <v>50</v>
      </c>
      <c r="I86" s="4" t="s">
        <v>22</v>
      </c>
      <c r="J86" s="4">
        <v>53</v>
      </c>
      <c r="K86" s="4" t="s">
        <v>10</v>
      </c>
      <c r="L86" s="4">
        <v>89</v>
      </c>
      <c r="M86" s="4" t="s">
        <v>11</v>
      </c>
      <c r="N86" s="4">
        <v>73</v>
      </c>
      <c r="O86" s="4" t="s">
        <v>10</v>
      </c>
      <c r="P86" s="4">
        <f t="shared" si="2"/>
        <v>412</v>
      </c>
      <c r="Q86" s="4">
        <f t="shared" si="3"/>
        <v>68.67</v>
      </c>
      <c r="R86" s="6" t="s">
        <v>13</v>
      </c>
    </row>
    <row r="87" spans="1:18">
      <c r="A87" s="4">
        <v>12165934</v>
      </c>
      <c r="B87" s="4" t="s">
        <v>23</v>
      </c>
      <c r="C87" s="5" t="s">
        <v>101</v>
      </c>
      <c r="D87" s="4">
        <v>93</v>
      </c>
      <c r="E87" s="4" t="s">
        <v>15</v>
      </c>
      <c r="F87" s="4">
        <v>91</v>
      </c>
      <c r="G87" s="4" t="s">
        <v>11</v>
      </c>
      <c r="H87" s="4">
        <v>90</v>
      </c>
      <c r="I87" s="4" t="s">
        <v>11</v>
      </c>
      <c r="J87" s="4">
        <v>68</v>
      </c>
      <c r="K87" s="4" t="s">
        <v>12</v>
      </c>
      <c r="L87" s="4">
        <v>95</v>
      </c>
      <c r="M87" s="4" t="s">
        <v>15</v>
      </c>
      <c r="N87" s="4">
        <v>87</v>
      </c>
      <c r="O87" s="4" t="s">
        <v>12</v>
      </c>
      <c r="P87" s="4">
        <f t="shared" si="2"/>
        <v>524</v>
      </c>
      <c r="Q87" s="4">
        <f t="shared" si="3"/>
        <v>87.34</v>
      </c>
      <c r="R87" s="6" t="s">
        <v>13</v>
      </c>
    </row>
    <row r="88" spans="1:18">
      <c r="A88" s="4">
        <v>12165935</v>
      </c>
      <c r="B88" s="4" t="s">
        <v>23</v>
      </c>
      <c r="C88" s="5" t="s">
        <v>102</v>
      </c>
      <c r="D88" s="4">
        <v>79</v>
      </c>
      <c r="E88" s="4" t="s">
        <v>20</v>
      </c>
      <c r="F88" s="4">
        <v>74</v>
      </c>
      <c r="G88" s="4" t="s">
        <v>10</v>
      </c>
      <c r="H88" s="4">
        <v>53</v>
      </c>
      <c r="I88" s="4" t="s">
        <v>10</v>
      </c>
      <c r="J88" s="4">
        <v>53</v>
      </c>
      <c r="K88" s="4" t="s">
        <v>10</v>
      </c>
      <c r="L88" s="4">
        <v>86</v>
      </c>
      <c r="M88" s="4" t="s">
        <v>12</v>
      </c>
      <c r="N88" s="4">
        <v>85</v>
      </c>
      <c r="O88" s="4" t="s">
        <v>12</v>
      </c>
      <c r="P88" s="4">
        <f t="shared" si="2"/>
        <v>430</v>
      </c>
      <c r="Q88" s="4">
        <f t="shared" si="3"/>
        <v>71.67</v>
      </c>
      <c r="R88" s="6" t="s">
        <v>13</v>
      </c>
    </row>
    <row r="89" spans="1:18">
      <c r="A89" s="4">
        <v>12165936</v>
      </c>
      <c r="B89" s="4" t="s">
        <v>23</v>
      </c>
      <c r="C89" s="5" t="s">
        <v>103</v>
      </c>
      <c r="D89" s="4">
        <v>95</v>
      </c>
      <c r="E89" s="4" t="s">
        <v>15</v>
      </c>
      <c r="F89" s="4">
        <v>85</v>
      </c>
      <c r="G89" s="4" t="s">
        <v>12</v>
      </c>
      <c r="H89" s="4">
        <v>94</v>
      </c>
      <c r="I89" s="4" t="s">
        <v>15</v>
      </c>
      <c r="J89" s="4">
        <v>79</v>
      </c>
      <c r="K89" s="4" t="s">
        <v>11</v>
      </c>
      <c r="L89" s="4">
        <v>95</v>
      </c>
      <c r="M89" s="4" t="s">
        <v>15</v>
      </c>
      <c r="N89" s="4">
        <v>96</v>
      </c>
      <c r="O89" s="4" t="s">
        <v>15</v>
      </c>
      <c r="P89" s="4">
        <f t="shared" si="2"/>
        <v>544</v>
      </c>
      <c r="Q89" s="4">
        <f t="shared" si="3"/>
        <v>90.67</v>
      </c>
      <c r="R89" s="6" t="s">
        <v>13</v>
      </c>
    </row>
    <row r="90" spans="1:18">
      <c r="A90" s="4">
        <v>12165937</v>
      </c>
      <c r="B90" s="4" t="s">
        <v>23</v>
      </c>
      <c r="C90" s="5" t="s">
        <v>104</v>
      </c>
      <c r="D90" s="4">
        <v>87</v>
      </c>
      <c r="E90" s="4" t="s">
        <v>11</v>
      </c>
      <c r="F90" s="4">
        <v>85</v>
      </c>
      <c r="G90" s="4" t="s">
        <v>12</v>
      </c>
      <c r="H90" s="4">
        <v>86</v>
      </c>
      <c r="I90" s="4" t="s">
        <v>11</v>
      </c>
      <c r="J90" s="4">
        <v>69</v>
      </c>
      <c r="K90" s="4" t="s">
        <v>12</v>
      </c>
      <c r="L90" s="4">
        <v>95</v>
      </c>
      <c r="M90" s="4" t="s">
        <v>15</v>
      </c>
      <c r="N90" s="4">
        <v>81</v>
      </c>
      <c r="O90" s="4" t="s">
        <v>20</v>
      </c>
      <c r="P90" s="4">
        <f t="shared" si="2"/>
        <v>503</v>
      </c>
      <c r="Q90" s="4">
        <f t="shared" si="3"/>
        <v>83.84</v>
      </c>
      <c r="R90" s="6" t="s">
        <v>13</v>
      </c>
    </row>
    <row r="91" spans="1:18">
      <c r="A91" s="4">
        <v>12165938</v>
      </c>
      <c r="B91" s="4" t="s">
        <v>23</v>
      </c>
      <c r="C91" s="5" t="s">
        <v>105</v>
      </c>
      <c r="D91" s="4">
        <v>88</v>
      </c>
      <c r="E91" s="4" t="s">
        <v>11</v>
      </c>
      <c r="F91" s="4">
        <v>78</v>
      </c>
      <c r="G91" s="4" t="s">
        <v>20</v>
      </c>
      <c r="H91" s="4">
        <v>78</v>
      </c>
      <c r="I91" s="4" t="s">
        <v>12</v>
      </c>
      <c r="J91" s="4">
        <v>76</v>
      </c>
      <c r="K91" s="4" t="s">
        <v>11</v>
      </c>
      <c r="L91" s="4">
        <v>89</v>
      </c>
      <c r="M91" s="4" t="s">
        <v>11</v>
      </c>
      <c r="N91" s="4">
        <v>83</v>
      </c>
      <c r="O91" s="4" t="s">
        <v>12</v>
      </c>
      <c r="P91" s="4">
        <f t="shared" si="2"/>
        <v>492</v>
      </c>
      <c r="Q91" s="4">
        <f t="shared" si="3"/>
        <v>82</v>
      </c>
      <c r="R91" s="6" t="s">
        <v>13</v>
      </c>
    </row>
    <row r="92" spans="1:18">
      <c r="A92" s="4">
        <v>12165939</v>
      </c>
      <c r="B92" s="4" t="s">
        <v>8</v>
      </c>
      <c r="C92" s="5" t="s">
        <v>106</v>
      </c>
      <c r="D92" s="4">
        <v>96</v>
      </c>
      <c r="E92" s="4" t="s">
        <v>15</v>
      </c>
      <c r="F92" s="4">
        <v>95</v>
      </c>
      <c r="G92" s="4" t="s">
        <v>15</v>
      </c>
      <c r="H92" s="4">
        <v>97</v>
      </c>
      <c r="I92" s="4" t="s">
        <v>15</v>
      </c>
      <c r="J92" s="4">
        <v>97</v>
      </c>
      <c r="K92" s="4" t="s">
        <v>15</v>
      </c>
      <c r="L92" s="4">
        <v>98</v>
      </c>
      <c r="M92" s="4" t="s">
        <v>15</v>
      </c>
      <c r="N92" s="4">
        <v>92</v>
      </c>
      <c r="O92" s="4" t="s">
        <v>11</v>
      </c>
      <c r="P92" s="4">
        <f t="shared" si="2"/>
        <v>575</v>
      </c>
      <c r="Q92" s="4">
        <f t="shared" si="3"/>
        <v>95.84</v>
      </c>
      <c r="R92" s="6" t="s">
        <v>13</v>
      </c>
    </row>
    <row r="93" spans="1:18">
      <c r="A93" s="4">
        <v>12165940</v>
      </c>
      <c r="B93" s="4" t="s">
        <v>8</v>
      </c>
      <c r="C93" s="5" t="s">
        <v>107</v>
      </c>
      <c r="D93" s="4">
        <v>88</v>
      </c>
      <c r="E93" s="4" t="s">
        <v>11</v>
      </c>
      <c r="F93" s="4">
        <v>95</v>
      </c>
      <c r="G93" s="4" t="s">
        <v>15</v>
      </c>
      <c r="H93" s="4">
        <v>90</v>
      </c>
      <c r="I93" s="4" t="s">
        <v>11</v>
      </c>
      <c r="J93" s="4">
        <v>90</v>
      </c>
      <c r="K93" s="4" t="s">
        <v>15</v>
      </c>
      <c r="L93" s="4">
        <v>97</v>
      </c>
      <c r="M93" s="4" t="s">
        <v>15</v>
      </c>
      <c r="N93" s="4">
        <v>85</v>
      </c>
      <c r="O93" s="4" t="s">
        <v>12</v>
      </c>
      <c r="P93" s="4">
        <f t="shared" si="2"/>
        <v>545</v>
      </c>
      <c r="Q93" s="4">
        <f t="shared" si="3"/>
        <v>90.84</v>
      </c>
      <c r="R93" s="6" t="s">
        <v>13</v>
      </c>
    </row>
    <row r="94" spans="1:18">
      <c r="A94" s="4">
        <v>12165941</v>
      </c>
      <c r="B94" s="4" t="s">
        <v>8</v>
      </c>
      <c r="C94" s="5" t="s">
        <v>108</v>
      </c>
      <c r="D94" s="4">
        <v>79</v>
      </c>
      <c r="E94" s="4" t="s">
        <v>20</v>
      </c>
      <c r="F94" s="4">
        <v>74</v>
      </c>
      <c r="G94" s="4" t="s">
        <v>10</v>
      </c>
      <c r="H94" s="4">
        <v>74</v>
      </c>
      <c r="I94" s="4" t="s">
        <v>12</v>
      </c>
      <c r="J94" s="4">
        <v>64</v>
      </c>
      <c r="K94" s="4" t="s">
        <v>20</v>
      </c>
      <c r="L94" s="4">
        <v>77</v>
      </c>
      <c r="M94" s="4" t="s">
        <v>20</v>
      </c>
      <c r="N94" s="4">
        <v>76</v>
      </c>
      <c r="O94" s="4" t="s">
        <v>10</v>
      </c>
      <c r="P94" s="4">
        <f t="shared" si="2"/>
        <v>444</v>
      </c>
      <c r="Q94" s="4">
        <f t="shared" si="3"/>
        <v>74</v>
      </c>
      <c r="R94" s="6" t="s">
        <v>13</v>
      </c>
    </row>
    <row r="95" spans="1:18">
      <c r="A95" s="4">
        <v>12165942</v>
      </c>
      <c r="B95" s="4" t="s">
        <v>8</v>
      </c>
      <c r="C95" s="5" t="s">
        <v>109</v>
      </c>
      <c r="D95" s="4">
        <v>94</v>
      </c>
      <c r="E95" s="4" t="s">
        <v>15</v>
      </c>
      <c r="F95" s="4">
        <v>89</v>
      </c>
      <c r="G95" s="4" t="s">
        <v>11</v>
      </c>
      <c r="H95" s="4">
        <v>72</v>
      </c>
      <c r="I95" s="4" t="s">
        <v>12</v>
      </c>
      <c r="J95" s="4">
        <v>79</v>
      </c>
      <c r="K95" s="4" t="s">
        <v>11</v>
      </c>
      <c r="L95" s="4">
        <v>85</v>
      </c>
      <c r="M95" s="4" t="s">
        <v>12</v>
      </c>
      <c r="N95" s="4">
        <v>69</v>
      </c>
      <c r="O95" s="4" t="s">
        <v>22</v>
      </c>
      <c r="P95" s="4">
        <f t="shared" si="2"/>
        <v>488</v>
      </c>
      <c r="Q95" s="4">
        <f t="shared" si="3"/>
        <v>81.34</v>
      </c>
      <c r="R95" s="6" t="s">
        <v>13</v>
      </c>
    </row>
    <row r="96" spans="1:18">
      <c r="A96" s="4">
        <v>12165943</v>
      </c>
      <c r="B96" s="4" t="s">
        <v>8</v>
      </c>
      <c r="C96" s="5" t="s">
        <v>110</v>
      </c>
      <c r="D96" s="4">
        <v>83</v>
      </c>
      <c r="E96" s="4" t="s">
        <v>12</v>
      </c>
      <c r="F96" s="4">
        <v>79</v>
      </c>
      <c r="G96" s="4" t="s">
        <v>20</v>
      </c>
      <c r="H96" s="4">
        <v>45</v>
      </c>
      <c r="I96" s="4" t="s">
        <v>22</v>
      </c>
      <c r="J96" s="4">
        <v>47</v>
      </c>
      <c r="K96" s="4" t="s">
        <v>22</v>
      </c>
      <c r="L96" s="4">
        <v>76</v>
      </c>
      <c r="M96" s="4" t="s">
        <v>20</v>
      </c>
      <c r="N96" s="4">
        <v>67</v>
      </c>
      <c r="O96" s="4" t="s">
        <v>22</v>
      </c>
      <c r="P96" s="4">
        <f t="shared" si="2"/>
        <v>397</v>
      </c>
      <c r="Q96" s="4">
        <f t="shared" si="3"/>
        <v>66.17</v>
      </c>
      <c r="R96" s="6" t="s">
        <v>13</v>
      </c>
    </row>
    <row r="97" spans="1:18">
      <c r="A97" s="4">
        <v>12165944</v>
      </c>
      <c r="B97" s="4" t="s">
        <v>8</v>
      </c>
      <c r="C97" s="5" t="s">
        <v>111</v>
      </c>
      <c r="D97" s="4">
        <v>93</v>
      </c>
      <c r="E97" s="4" t="s">
        <v>15</v>
      </c>
      <c r="F97" s="4">
        <v>84</v>
      </c>
      <c r="G97" s="4" t="s">
        <v>12</v>
      </c>
      <c r="H97" s="4">
        <v>86</v>
      </c>
      <c r="I97" s="4" t="s">
        <v>11</v>
      </c>
      <c r="J97" s="4">
        <v>79</v>
      </c>
      <c r="K97" s="4" t="s">
        <v>11</v>
      </c>
      <c r="L97" s="4">
        <v>95</v>
      </c>
      <c r="M97" s="4" t="s">
        <v>15</v>
      </c>
      <c r="N97" s="4">
        <v>76</v>
      </c>
      <c r="O97" s="4" t="s">
        <v>10</v>
      </c>
      <c r="P97" s="4">
        <f t="shared" si="2"/>
        <v>513</v>
      </c>
      <c r="Q97" s="4">
        <f t="shared" si="3"/>
        <v>85.5</v>
      </c>
      <c r="R97" s="6" t="s">
        <v>13</v>
      </c>
    </row>
    <row r="98" spans="1:18">
      <c r="A98" s="4">
        <v>12165945</v>
      </c>
      <c r="B98" s="4" t="s">
        <v>8</v>
      </c>
      <c r="C98" s="5" t="s">
        <v>112</v>
      </c>
      <c r="D98" s="4">
        <v>89</v>
      </c>
      <c r="E98" s="4" t="s">
        <v>11</v>
      </c>
      <c r="F98" s="4">
        <v>90</v>
      </c>
      <c r="G98" s="4" t="s">
        <v>11</v>
      </c>
      <c r="H98" s="4">
        <v>51</v>
      </c>
      <c r="I98" s="4" t="s">
        <v>10</v>
      </c>
      <c r="J98" s="4">
        <v>62</v>
      </c>
      <c r="K98" s="4" t="s">
        <v>20</v>
      </c>
      <c r="L98" s="4">
        <v>93</v>
      </c>
      <c r="M98" s="4" t="s">
        <v>11</v>
      </c>
      <c r="N98" s="4">
        <v>81</v>
      </c>
      <c r="O98" s="4" t="s">
        <v>20</v>
      </c>
      <c r="P98" s="4">
        <f t="shared" si="2"/>
        <v>466</v>
      </c>
      <c r="Q98" s="4">
        <f t="shared" si="3"/>
        <v>77.67</v>
      </c>
      <c r="R98" s="6" t="s">
        <v>13</v>
      </c>
    </row>
    <row r="99" spans="1:18">
      <c r="A99" s="4">
        <v>12165946</v>
      </c>
      <c r="B99" s="4" t="s">
        <v>8</v>
      </c>
      <c r="C99" s="5" t="s">
        <v>113</v>
      </c>
      <c r="D99" s="4">
        <v>92</v>
      </c>
      <c r="E99" s="4" t="s">
        <v>15</v>
      </c>
      <c r="F99" s="4">
        <v>91</v>
      </c>
      <c r="G99" s="4" t="s">
        <v>11</v>
      </c>
      <c r="H99" s="4">
        <v>91</v>
      </c>
      <c r="I99" s="4" t="s">
        <v>15</v>
      </c>
      <c r="J99" s="4">
        <v>83</v>
      </c>
      <c r="K99" s="4" t="s">
        <v>11</v>
      </c>
      <c r="L99" s="4">
        <v>95</v>
      </c>
      <c r="M99" s="4" t="s">
        <v>15</v>
      </c>
      <c r="N99" s="4">
        <v>82</v>
      </c>
      <c r="O99" s="4" t="s">
        <v>20</v>
      </c>
      <c r="P99" s="4">
        <f t="shared" si="2"/>
        <v>534</v>
      </c>
      <c r="Q99" s="4">
        <f t="shared" si="3"/>
        <v>89</v>
      </c>
      <c r="R99" s="6" t="s">
        <v>13</v>
      </c>
    </row>
    <row r="100" spans="1:18">
      <c r="A100" s="4">
        <v>12165947</v>
      </c>
      <c r="B100" s="4" t="s">
        <v>23</v>
      </c>
      <c r="C100" s="5" t="s">
        <v>114</v>
      </c>
      <c r="D100" s="4">
        <v>70</v>
      </c>
      <c r="E100" s="4" t="s">
        <v>10</v>
      </c>
      <c r="F100" s="4">
        <v>75</v>
      </c>
      <c r="G100" s="4" t="s">
        <v>10</v>
      </c>
      <c r="H100" s="4">
        <v>64</v>
      </c>
      <c r="I100" s="4" t="s">
        <v>20</v>
      </c>
      <c r="J100" s="4">
        <v>53</v>
      </c>
      <c r="K100" s="4" t="s">
        <v>10</v>
      </c>
      <c r="L100" s="4">
        <v>82</v>
      </c>
      <c r="M100" s="4" t="s">
        <v>12</v>
      </c>
      <c r="N100" s="4">
        <v>61</v>
      </c>
      <c r="O100" s="4" t="s">
        <v>25</v>
      </c>
      <c r="P100" s="4">
        <f t="shared" si="2"/>
        <v>405</v>
      </c>
      <c r="Q100" s="4">
        <f t="shared" si="3"/>
        <v>67.5</v>
      </c>
      <c r="R100" s="6" t="s">
        <v>13</v>
      </c>
    </row>
    <row r="101" spans="1:18">
      <c r="A101" s="4">
        <v>12165948</v>
      </c>
      <c r="B101" s="4" t="s">
        <v>23</v>
      </c>
      <c r="C101" s="5" t="s">
        <v>115</v>
      </c>
      <c r="D101" s="4">
        <v>51</v>
      </c>
      <c r="E101" s="4" t="s">
        <v>32</v>
      </c>
      <c r="F101" s="4">
        <v>66</v>
      </c>
      <c r="G101" s="4" t="s">
        <v>22</v>
      </c>
      <c r="H101" s="4">
        <v>39</v>
      </c>
      <c r="I101" s="4" t="s">
        <v>25</v>
      </c>
      <c r="J101" s="4">
        <v>53</v>
      </c>
      <c r="K101" s="4" t="s">
        <v>10</v>
      </c>
      <c r="L101" s="4">
        <v>68</v>
      </c>
      <c r="M101" s="4" t="s">
        <v>10</v>
      </c>
      <c r="N101" s="4">
        <v>65</v>
      </c>
      <c r="O101" s="4" t="s">
        <v>22</v>
      </c>
      <c r="P101" s="4">
        <f t="shared" si="2"/>
        <v>342</v>
      </c>
      <c r="Q101" s="4">
        <f t="shared" si="3"/>
        <v>57</v>
      </c>
      <c r="R101" s="6" t="s">
        <v>13</v>
      </c>
    </row>
    <row r="102" spans="1:18">
      <c r="A102" s="4">
        <v>12165949</v>
      </c>
      <c r="B102" s="4" t="s">
        <v>23</v>
      </c>
      <c r="C102" s="5" t="s">
        <v>116</v>
      </c>
      <c r="D102" s="4">
        <v>80</v>
      </c>
      <c r="E102" s="4" t="s">
        <v>12</v>
      </c>
      <c r="F102" s="4">
        <v>81</v>
      </c>
      <c r="G102" s="4" t="s">
        <v>12</v>
      </c>
      <c r="H102" s="4">
        <v>57</v>
      </c>
      <c r="I102" s="4" t="s">
        <v>10</v>
      </c>
      <c r="J102" s="4">
        <v>55</v>
      </c>
      <c r="K102" s="4" t="s">
        <v>10</v>
      </c>
      <c r="L102" s="4">
        <v>90</v>
      </c>
      <c r="M102" s="4" t="s">
        <v>11</v>
      </c>
      <c r="N102" s="4">
        <v>72</v>
      </c>
      <c r="O102" s="4" t="s">
        <v>10</v>
      </c>
      <c r="P102" s="4">
        <f t="shared" si="2"/>
        <v>435</v>
      </c>
      <c r="Q102" s="4">
        <f t="shared" si="3"/>
        <v>72.5</v>
      </c>
      <c r="R102" s="6" t="s">
        <v>13</v>
      </c>
    </row>
    <row r="103" spans="1:18">
      <c r="A103" s="4">
        <v>12165950</v>
      </c>
      <c r="B103" s="4" t="s">
        <v>23</v>
      </c>
      <c r="C103" s="5" t="s">
        <v>117</v>
      </c>
      <c r="D103" s="4">
        <v>96</v>
      </c>
      <c r="E103" s="4" t="s">
        <v>15</v>
      </c>
      <c r="F103" s="4">
        <v>89</v>
      </c>
      <c r="G103" s="4" t="s">
        <v>11</v>
      </c>
      <c r="H103" s="4">
        <v>95</v>
      </c>
      <c r="I103" s="4" t="s">
        <v>15</v>
      </c>
      <c r="J103" s="4">
        <v>90</v>
      </c>
      <c r="K103" s="4" t="s">
        <v>15</v>
      </c>
      <c r="L103" s="4">
        <v>98</v>
      </c>
      <c r="M103" s="4" t="s">
        <v>15</v>
      </c>
      <c r="N103" s="4">
        <v>99</v>
      </c>
      <c r="O103" s="4" t="s">
        <v>15</v>
      </c>
      <c r="P103" s="4">
        <f t="shared" si="2"/>
        <v>567</v>
      </c>
      <c r="Q103" s="4">
        <f t="shared" si="3"/>
        <v>94.5</v>
      </c>
      <c r="R103" s="6" t="s">
        <v>13</v>
      </c>
    </row>
    <row r="104" spans="1:18">
      <c r="A104" s="4">
        <v>12165951</v>
      </c>
      <c r="B104" s="4" t="s">
        <v>23</v>
      </c>
      <c r="C104" s="5" t="s">
        <v>118</v>
      </c>
      <c r="D104" s="4">
        <v>86</v>
      </c>
      <c r="E104" s="4" t="s">
        <v>11</v>
      </c>
      <c r="F104" s="4">
        <v>90</v>
      </c>
      <c r="G104" s="4" t="s">
        <v>11</v>
      </c>
      <c r="H104" s="4">
        <v>86</v>
      </c>
      <c r="I104" s="4" t="s">
        <v>11</v>
      </c>
      <c r="J104" s="4">
        <v>76</v>
      </c>
      <c r="K104" s="4" t="s">
        <v>11</v>
      </c>
      <c r="L104" s="4">
        <v>93</v>
      </c>
      <c r="M104" s="4" t="s">
        <v>11</v>
      </c>
      <c r="N104" s="4">
        <v>74</v>
      </c>
      <c r="O104" s="4" t="s">
        <v>10</v>
      </c>
      <c r="P104" s="4">
        <f t="shared" si="2"/>
        <v>505</v>
      </c>
      <c r="Q104" s="4">
        <f t="shared" si="3"/>
        <v>84.17</v>
      </c>
      <c r="R104" s="6" t="s">
        <v>13</v>
      </c>
    </row>
    <row r="105" spans="1:18">
      <c r="A105" s="4">
        <v>12165952</v>
      </c>
      <c r="B105" s="4" t="s">
        <v>23</v>
      </c>
      <c r="C105" s="5" t="s">
        <v>119</v>
      </c>
      <c r="D105" s="4">
        <v>46</v>
      </c>
      <c r="E105" s="4" t="s">
        <v>32</v>
      </c>
      <c r="F105" s="4">
        <v>68</v>
      </c>
      <c r="G105" s="4" t="s">
        <v>22</v>
      </c>
      <c r="H105" s="4">
        <v>43</v>
      </c>
      <c r="I105" s="4" t="s">
        <v>22</v>
      </c>
      <c r="J105" s="4">
        <v>42</v>
      </c>
      <c r="K105" s="4" t="s">
        <v>22</v>
      </c>
      <c r="L105" s="4">
        <v>58</v>
      </c>
      <c r="M105" s="4" t="s">
        <v>25</v>
      </c>
      <c r="N105" s="4">
        <v>63</v>
      </c>
      <c r="O105" s="4" t="s">
        <v>25</v>
      </c>
      <c r="P105" s="4">
        <f t="shared" si="2"/>
        <v>320</v>
      </c>
      <c r="Q105" s="4">
        <f t="shared" si="3"/>
        <v>53.339999999999996</v>
      </c>
      <c r="R105" s="6" t="s">
        <v>13</v>
      </c>
    </row>
    <row r="106" spans="1:18">
      <c r="A106" s="4">
        <v>12165953</v>
      </c>
      <c r="B106" s="4" t="s">
        <v>23</v>
      </c>
      <c r="C106" s="5" t="s">
        <v>120</v>
      </c>
      <c r="D106" s="4">
        <v>78</v>
      </c>
      <c r="E106" s="4" t="s">
        <v>20</v>
      </c>
      <c r="F106" s="4">
        <v>65</v>
      </c>
      <c r="G106" s="4" t="s">
        <v>22</v>
      </c>
      <c r="H106" s="4">
        <v>57</v>
      </c>
      <c r="I106" s="4" t="s">
        <v>10</v>
      </c>
      <c r="J106" s="4">
        <v>48</v>
      </c>
      <c r="K106" s="4" t="s">
        <v>22</v>
      </c>
      <c r="L106" s="4">
        <v>84</v>
      </c>
      <c r="M106" s="4" t="s">
        <v>12</v>
      </c>
      <c r="N106" s="4">
        <v>68</v>
      </c>
      <c r="O106" s="4" t="s">
        <v>22</v>
      </c>
      <c r="P106" s="4">
        <f t="shared" si="2"/>
        <v>400</v>
      </c>
      <c r="Q106" s="4">
        <f t="shared" si="3"/>
        <v>66.67</v>
      </c>
      <c r="R106" s="6" t="s">
        <v>13</v>
      </c>
    </row>
    <row r="107" spans="1:18">
      <c r="A107" s="4">
        <v>12165954</v>
      </c>
      <c r="B107" s="4" t="s">
        <v>23</v>
      </c>
      <c r="C107" s="5" t="s">
        <v>121</v>
      </c>
      <c r="D107" s="4">
        <v>88</v>
      </c>
      <c r="E107" s="4" t="s">
        <v>11</v>
      </c>
      <c r="F107" s="4">
        <v>78</v>
      </c>
      <c r="G107" s="4" t="s">
        <v>20</v>
      </c>
      <c r="H107" s="4">
        <v>70</v>
      </c>
      <c r="I107" s="4" t="s">
        <v>12</v>
      </c>
      <c r="J107" s="4">
        <v>63</v>
      </c>
      <c r="K107" s="4" t="s">
        <v>20</v>
      </c>
      <c r="L107" s="4">
        <v>85</v>
      </c>
      <c r="M107" s="4" t="s">
        <v>12</v>
      </c>
      <c r="N107" s="4">
        <v>69</v>
      </c>
      <c r="O107" s="4" t="s">
        <v>22</v>
      </c>
      <c r="P107" s="4">
        <f t="shared" si="2"/>
        <v>453</v>
      </c>
      <c r="Q107" s="4">
        <f t="shared" si="3"/>
        <v>75.5</v>
      </c>
      <c r="R107" s="6" t="s">
        <v>13</v>
      </c>
    </row>
    <row r="108" spans="1:18">
      <c r="A108" s="4">
        <v>12165955</v>
      </c>
      <c r="B108" s="4" t="s">
        <v>23</v>
      </c>
      <c r="C108" s="5" t="s">
        <v>122</v>
      </c>
      <c r="D108" s="4">
        <v>84</v>
      </c>
      <c r="E108" s="4" t="s">
        <v>12</v>
      </c>
      <c r="F108" s="4">
        <v>92</v>
      </c>
      <c r="G108" s="4" t="s">
        <v>15</v>
      </c>
      <c r="H108" s="4">
        <v>76</v>
      </c>
      <c r="I108" s="4" t="s">
        <v>12</v>
      </c>
      <c r="J108" s="4">
        <v>68</v>
      </c>
      <c r="K108" s="4" t="s">
        <v>12</v>
      </c>
      <c r="L108" s="4">
        <v>94</v>
      </c>
      <c r="M108" s="4" t="s">
        <v>11</v>
      </c>
      <c r="N108" s="4">
        <v>72</v>
      </c>
      <c r="O108" s="4" t="s">
        <v>10</v>
      </c>
      <c r="P108" s="4">
        <f t="shared" si="2"/>
        <v>486</v>
      </c>
      <c r="Q108" s="4">
        <f t="shared" si="3"/>
        <v>81</v>
      </c>
      <c r="R108" s="6" t="s">
        <v>13</v>
      </c>
    </row>
    <row r="109" spans="1:18">
      <c r="A109" s="4">
        <v>12165956</v>
      </c>
      <c r="B109" s="4" t="s">
        <v>23</v>
      </c>
      <c r="C109" s="5" t="s">
        <v>123</v>
      </c>
      <c r="D109" s="4">
        <v>89</v>
      </c>
      <c r="E109" s="4" t="s">
        <v>11</v>
      </c>
      <c r="F109" s="4">
        <v>82</v>
      </c>
      <c r="G109" s="4" t="s">
        <v>12</v>
      </c>
      <c r="H109" s="4">
        <v>91</v>
      </c>
      <c r="I109" s="4" t="s">
        <v>15</v>
      </c>
      <c r="J109" s="4">
        <v>87</v>
      </c>
      <c r="K109" s="4" t="s">
        <v>15</v>
      </c>
      <c r="L109" s="4">
        <v>94</v>
      </c>
      <c r="M109" s="4" t="s">
        <v>11</v>
      </c>
      <c r="N109" s="4">
        <v>94</v>
      </c>
      <c r="O109" s="4" t="s">
        <v>15</v>
      </c>
      <c r="P109" s="4">
        <f t="shared" si="2"/>
        <v>537</v>
      </c>
      <c r="Q109" s="4">
        <f t="shared" si="3"/>
        <v>89.5</v>
      </c>
      <c r="R109" s="6" t="s">
        <v>13</v>
      </c>
    </row>
    <row r="110" spans="1:18">
      <c r="A110" s="4">
        <v>12165957</v>
      </c>
      <c r="B110" s="4" t="s">
        <v>23</v>
      </c>
      <c r="C110" s="5" t="s">
        <v>124</v>
      </c>
      <c r="D110" s="4">
        <v>58</v>
      </c>
      <c r="E110" s="4" t="s">
        <v>25</v>
      </c>
      <c r="F110" s="4">
        <v>65</v>
      </c>
      <c r="G110" s="4" t="s">
        <v>22</v>
      </c>
      <c r="H110" s="4">
        <v>71</v>
      </c>
      <c r="I110" s="4" t="s">
        <v>12</v>
      </c>
      <c r="J110" s="4">
        <v>46</v>
      </c>
      <c r="K110" s="4" t="s">
        <v>22</v>
      </c>
      <c r="L110" s="4">
        <v>63</v>
      </c>
      <c r="M110" s="4" t="s">
        <v>22</v>
      </c>
      <c r="N110" s="4">
        <v>64</v>
      </c>
      <c r="O110" s="4" t="s">
        <v>25</v>
      </c>
      <c r="P110" s="4">
        <f t="shared" si="2"/>
        <v>367</v>
      </c>
      <c r="Q110" s="4">
        <f t="shared" si="3"/>
        <v>61.169999999999995</v>
      </c>
      <c r="R110" s="6" t="s">
        <v>13</v>
      </c>
    </row>
    <row r="111" spans="1:18">
      <c r="A111" s="4">
        <v>12165958</v>
      </c>
      <c r="B111" s="4" t="s">
        <v>23</v>
      </c>
      <c r="C111" s="5" t="s">
        <v>125</v>
      </c>
      <c r="D111" s="4">
        <v>78</v>
      </c>
      <c r="E111" s="4" t="s">
        <v>20</v>
      </c>
      <c r="F111" s="4">
        <v>87</v>
      </c>
      <c r="G111" s="4" t="s">
        <v>11</v>
      </c>
      <c r="H111" s="4">
        <v>55</v>
      </c>
      <c r="I111" s="4" t="s">
        <v>10</v>
      </c>
      <c r="J111" s="4">
        <v>67</v>
      </c>
      <c r="K111" s="4" t="s">
        <v>12</v>
      </c>
      <c r="L111" s="4">
        <v>86</v>
      </c>
      <c r="M111" s="4" t="s">
        <v>12</v>
      </c>
      <c r="N111" s="4">
        <v>81</v>
      </c>
      <c r="O111" s="4" t="s">
        <v>20</v>
      </c>
      <c r="P111" s="4">
        <f t="shared" si="2"/>
        <v>454</v>
      </c>
      <c r="Q111" s="4">
        <f t="shared" si="3"/>
        <v>75.67</v>
      </c>
      <c r="R111" s="6" t="s">
        <v>13</v>
      </c>
    </row>
    <row r="112" spans="1:18">
      <c r="A112" s="4">
        <v>12165959</v>
      </c>
      <c r="B112" s="4" t="s">
        <v>23</v>
      </c>
      <c r="C112" s="5" t="s">
        <v>126</v>
      </c>
      <c r="D112" s="4">
        <v>75</v>
      </c>
      <c r="E112" s="4" t="s">
        <v>20</v>
      </c>
      <c r="F112" s="4">
        <v>80</v>
      </c>
      <c r="G112" s="4" t="s">
        <v>20</v>
      </c>
      <c r="H112" s="4">
        <v>60</v>
      </c>
      <c r="I112" s="4" t="s">
        <v>20</v>
      </c>
      <c r="J112" s="4">
        <v>53</v>
      </c>
      <c r="K112" s="4" t="s">
        <v>10</v>
      </c>
      <c r="L112" s="4">
        <v>81</v>
      </c>
      <c r="M112" s="4" t="s">
        <v>20</v>
      </c>
      <c r="N112" s="4">
        <v>73</v>
      </c>
      <c r="O112" s="4" t="s">
        <v>10</v>
      </c>
      <c r="P112" s="4">
        <f t="shared" si="2"/>
        <v>422</v>
      </c>
      <c r="Q112" s="4">
        <f t="shared" si="3"/>
        <v>70.34</v>
      </c>
      <c r="R112" s="6" t="s">
        <v>13</v>
      </c>
    </row>
    <row r="113" spans="1:18">
      <c r="A113" s="4">
        <v>12165960</v>
      </c>
      <c r="B113" s="4" t="s">
        <v>23</v>
      </c>
      <c r="C113" s="5" t="s">
        <v>127</v>
      </c>
      <c r="D113" s="4">
        <v>80</v>
      </c>
      <c r="E113" s="4" t="s">
        <v>12</v>
      </c>
      <c r="F113" s="4">
        <v>71</v>
      </c>
      <c r="G113" s="4" t="s">
        <v>10</v>
      </c>
      <c r="H113" s="4">
        <v>55</v>
      </c>
      <c r="I113" s="4" t="s">
        <v>10</v>
      </c>
      <c r="J113" s="4">
        <v>59</v>
      </c>
      <c r="K113" s="4" t="s">
        <v>20</v>
      </c>
      <c r="L113" s="4">
        <v>91</v>
      </c>
      <c r="M113" s="4" t="s">
        <v>11</v>
      </c>
      <c r="N113" s="4">
        <v>75</v>
      </c>
      <c r="O113" s="4" t="s">
        <v>10</v>
      </c>
      <c r="P113" s="4">
        <f t="shared" si="2"/>
        <v>431</v>
      </c>
      <c r="Q113" s="4">
        <f t="shared" si="3"/>
        <v>71.84</v>
      </c>
      <c r="R113" s="6" t="s">
        <v>13</v>
      </c>
    </row>
    <row r="114" spans="1:18">
      <c r="A114" s="4">
        <v>12165961</v>
      </c>
      <c r="B114" s="4" t="s">
        <v>23</v>
      </c>
      <c r="C114" s="5" t="s">
        <v>128</v>
      </c>
      <c r="D114" s="4">
        <v>93</v>
      </c>
      <c r="E114" s="4" t="s">
        <v>15</v>
      </c>
      <c r="F114" s="4">
        <v>90</v>
      </c>
      <c r="G114" s="4" t="s">
        <v>11</v>
      </c>
      <c r="H114" s="4">
        <v>84</v>
      </c>
      <c r="I114" s="4" t="s">
        <v>11</v>
      </c>
      <c r="J114" s="4">
        <v>72</v>
      </c>
      <c r="K114" s="4" t="s">
        <v>12</v>
      </c>
      <c r="L114" s="4">
        <v>94</v>
      </c>
      <c r="M114" s="4" t="s">
        <v>11</v>
      </c>
      <c r="N114" s="4">
        <v>94</v>
      </c>
      <c r="O114" s="4" t="s">
        <v>15</v>
      </c>
      <c r="P114" s="4">
        <f t="shared" si="2"/>
        <v>527</v>
      </c>
      <c r="Q114" s="4">
        <f t="shared" si="3"/>
        <v>87.84</v>
      </c>
      <c r="R114" s="6" t="s">
        <v>13</v>
      </c>
    </row>
    <row r="115" spans="1:18">
      <c r="A115" s="4">
        <v>12165962</v>
      </c>
      <c r="B115" s="4" t="s">
        <v>8</v>
      </c>
      <c r="C115" s="5" t="s">
        <v>129</v>
      </c>
      <c r="D115" s="4">
        <v>90</v>
      </c>
      <c r="E115" s="4" t="s">
        <v>11</v>
      </c>
      <c r="F115" s="4">
        <v>71</v>
      </c>
      <c r="G115" s="4" t="s">
        <v>10</v>
      </c>
      <c r="H115" s="4">
        <v>43</v>
      </c>
      <c r="I115" s="4" t="s">
        <v>22</v>
      </c>
      <c r="J115" s="4">
        <v>51</v>
      </c>
      <c r="K115" s="4" t="s">
        <v>10</v>
      </c>
      <c r="L115" s="4">
        <v>77</v>
      </c>
      <c r="M115" s="4" t="s">
        <v>20</v>
      </c>
      <c r="N115" s="4">
        <v>67</v>
      </c>
      <c r="O115" s="4" t="s">
        <v>22</v>
      </c>
      <c r="P115" s="4">
        <f t="shared" si="2"/>
        <v>399</v>
      </c>
      <c r="Q115" s="4">
        <f t="shared" si="3"/>
        <v>66.5</v>
      </c>
      <c r="R115" s="6" t="s">
        <v>13</v>
      </c>
    </row>
    <row r="116" spans="1:18">
      <c r="A116" s="4">
        <v>12165963</v>
      </c>
      <c r="B116" s="4" t="s">
        <v>23</v>
      </c>
      <c r="C116" s="5" t="s">
        <v>130</v>
      </c>
      <c r="D116" s="4">
        <v>97</v>
      </c>
      <c r="E116" s="4" t="s">
        <v>15</v>
      </c>
      <c r="F116" s="4">
        <v>97</v>
      </c>
      <c r="G116" s="4" t="s">
        <v>15</v>
      </c>
      <c r="H116" s="4">
        <v>100</v>
      </c>
      <c r="I116" s="4" t="s">
        <v>15</v>
      </c>
      <c r="J116" s="4">
        <v>100</v>
      </c>
      <c r="K116" s="4" t="s">
        <v>15</v>
      </c>
      <c r="L116" s="4">
        <v>99</v>
      </c>
      <c r="M116" s="4" t="s">
        <v>15</v>
      </c>
      <c r="N116" s="4">
        <v>99</v>
      </c>
      <c r="O116" s="4" t="s">
        <v>15</v>
      </c>
      <c r="P116" s="4">
        <f t="shared" si="2"/>
        <v>592</v>
      </c>
      <c r="Q116" s="4">
        <f t="shared" si="3"/>
        <v>98.67</v>
      </c>
      <c r="R116" s="6" t="s">
        <v>13</v>
      </c>
    </row>
    <row r="117" spans="1:18">
      <c r="A117" s="4">
        <v>12165964</v>
      </c>
      <c r="B117" s="4" t="s">
        <v>23</v>
      </c>
      <c r="C117" s="5" t="s">
        <v>131</v>
      </c>
      <c r="D117" s="4">
        <v>74</v>
      </c>
      <c r="E117" s="4" t="s">
        <v>20</v>
      </c>
      <c r="F117" s="4">
        <v>87</v>
      </c>
      <c r="G117" s="4" t="s">
        <v>11</v>
      </c>
      <c r="H117" s="4">
        <v>75</v>
      </c>
      <c r="I117" s="4" t="s">
        <v>12</v>
      </c>
      <c r="J117" s="4">
        <v>85</v>
      </c>
      <c r="K117" s="4" t="s">
        <v>15</v>
      </c>
      <c r="L117" s="4">
        <v>93</v>
      </c>
      <c r="M117" s="4" t="s">
        <v>11</v>
      </c>
      <c r="N117" s="4">
        <v>84</v>
      </c>
      <c r="O117" s="4" t="s">
        <v>12</v>
      </c>
      <c r="P117" s="4">
        <f t="shared" si="2"/>
        <v>498</v>
      </c>
      <c r="Q117" s="4">
        <f t="shared" si="3"/>
        <v>83</v>
      </c>
      <c r="R117" s="6" t="s">
        <v>13</v>
      </c>
    </row>
    <row r="118" spans="1:18">
      <c r="A118" s="4">
        <v>12165965</v>
      </c>
      <c r="B118" s="4" t="s">
        <v>23</v>
      </c>
      <c r="C118" s="5" t="s">
        <v>132</v>
      </c>
      <c r="D118" s="4">
        <v>49</v>
      </c>
      <c r="E118" s="4" t="s">
        <v>32</v>
      </c>
      <c r="F118" s="4">
        <v>77</v>
      </c>
      <c r="G118" s="4" t="s">
        <v>20</v>
      </c>
      <c r="H118" s="4">
        <v>45</v>
      </c>
      <c r="I118" s="4" t="s">
        <v>22</v>
      </c>
      <c r="J118" s="4">
        <v>56</v>
      </c>
      <c r="K118" s="4" t="s">
        <v>10</v>
      </c>
      <c r="L118" s="4">
        <v>74</v>
      </c>
      <c r="M118" s="4" t="s">
        <v>10</v>
      </c>
      <c r="N118" s="4">
        <v>68</v>
      </c>
      <c r="O118" s="4" t="s">
        <v>22</v>
      </c>
      <c r="P118" s="4">
        <f t="shared" si="2"/>
        <v>369</v>
      </c>
      <c r="Q118" s="4">
        <f t="shared" si="3"/>
        <v>61.5</v>
      </c>
      <c r="R118" s="6" t="s">
        <v>13</v>
      </c>
    </row>
    <row r="119" spans="1:18">
      <c r="A119" s="4">
        <v>12165966</v>
      </c>
      <c r="B119" s="4" t="s">
        <v>8</v>
      </c>
      <c r="C119" s="5" t="s">
        <v>133</v>
      </c>
      <c r="D119" s="4">
        <v>83</v>
      </c>
      <c r="E119" s="4" t="s">
        <v>12</v>
      </c>
      <c r="F119" s="4">
        <v>97</v>
      </c>
      <c r="G119" s="4" t="s">
        <v>15</v>
      </c>
      <c r="H119" s="4">
        <v>88</v>
      </c>
      <c r="I119" s="4" t="s">
        <v>11</v>
      </c>
      <c r="J119" s="4">
        <v>88</v>
      </c>
      <c r="K119" s="4" t="s">
        <v>15</v>
      </c>
      <c r="L119" s="4">
        <v>95</v>
      </c>
      <c r="M119" s="4" t="s">
        <v>15</v>
      </c>
      <c r="N119" s="4">
        <v>95</v>
      </c>
      <c r="O119" s="4" t="s">
        <v>15</v>
      </c>
      <c r="P119" s="4">
        <f t="shared" si="2"/>
        <v>546</v>
      </c>
      <c r="Q119" s="4">
        <f t="shared" si="3"/>
        <v>91</v>
      </c>
      <c r="R119" s="6" t="s">
        <v>13</v>
      </c>
    </row>
    <row r="120" spans="1:18">
      <c r="A120" s="4">
        <v>12165967</v>
      </c>
      <c r="B120" s="4" t="s">
        <v>23</v>
      </c>
      <c r="C120" s="5" t="s">
        <v>134</v>
      </c>
      <c r="D120" s="4">
        <v>92</v>
      </c>
      <c r="E120" s="4" t="s">
        <v>15</v>
      </c>
      <c r="F120" s="4">
        <v>92</v>
      </c>
      <c r="G120" s="4" t="s">
        <v>15</v>
      </c>
      <c r="H120" s="4">
        <v>90</v>
      </c>
      <c r="I120" s="4" t="s">
        <v>11</v>
      </c>
      <c r="J120" s="4">
        <v>94</v>
      </c>
      <c r="K120" s="4" t="s">
        <v>15</v>
      </c>
      <c r="L120" s="4">
        <v>98</v>
      </c>
      <c r="M120" s="4" t="s">
        <v>15</v>
      </c>
      <c r="N120" s="4">
        <v>95</v>
      </c>
      <c r="O120" s="4" t="s">
        <v>15</v>
      </c>
      <c r="P120" s="4">
        <f t="shared" si="2"/>
        <v>561</v>
      </c>
      <c r="Q120" s="4">
        <f t="shared" si="3"/>
        <v>93.5</v>
      </c>
      <c r="R120" s="6" t="s">
        <v>13</v>
      </c>
    </row>
    <row r="122" spans="1:18">
      <c r="N122" s="67"/>
      <c r="O122" s="67"/>
      <c r="P122" s="67"/>
      <c r="Q122" s="1"/>
    </row>
    <row r="123" spans="1:18">
      <c r="N123" s="67"/>
      <c r="O123" s="67"/>
      <c r="P123" s="67"/>
    </row>
    <row r="124" spans="1:18">
      <c r="N124" s="67"/>
      <c r="O124" s="67"/>
      <c r="P124" s="67"/>
    </row>
  </sheetData>
  <mergeCells count="17">
    <mergeCell ref="N122:P122"/>
    <mergeCell ref="N123:P123"/>
    <mergeCell ref="R4:R5"/>
    <mergeCell ref="A3:Q3"/>
    <mergeCell ref="N124:P124"/>
    <mergeCell ref="A1:Q1"/>
    <mergeCell ref="A2:Q2"/>
    <mergeCell ref="A4:A5"/>
    <mergeCell ref="B4:B5"/>
    <mergeCell ref="C4:C5"/>
    <mergeCell ref="D4:E4"/>
    <mergeCell ref="F4:G4"/>
    <mergeCell ref="H4:I4"/>
    <mergeCell ref="J4:K4"/>
    <mergeCell ref="L4:M4"/>
    <mergeCell ref="N4:O4"/>
    <mergeCell ref="Q4:Q5"/>
  </mergeCells>
  <pageMargins left="1.81" right="0.25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topLeftCell="C1" workbookViewId="0">
      <selection activeCell="J32" sqref="J32"/>
    </sheetView>
  </sheetViews>
  <sheetFormatPr defaultRowHeight="15"/>
  <cols>
    <col min="1" max="1" width="5" customWidth="1"/>
    <col min="2" max="2" width="15.85546875" customWidth="1"/>
    <col min="3" max="3" width="27.5703125" customWidth="1"/>
    <col min="4" max="4" width="16" customWidth="1"/>
    <col min="5" max="5" width="16.42578125" customWidth="1"/>
    <col min="8" max="8" width="11" customWidth="1"/>
  </cols>
  <sheetData>
    <row r="1" spans="1:9" ht="15.7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5.75">
      <c r="A2" s="70" t="s">
        <v>195</v>
      </c>
      <c r="B2" s="70"/>
      <c r="C2" s="70"/>
      <c r="D2" s="70"/>
      <c r="E2" s="70"/>
      <c r="F2" s="70"/>
      <c r="G2" s="70"/>
      <c r="H2" s="70"/>
      <c r="I2" s="70"/>
    </row>
    <row r="3" spans="1:9">
      <c r="A3" s="80" t="s">
        <v>213</v>
      </c>
      <c r="B3" s="80"/>
      <c r="C3" s="80"/>
      <c r="D3" s="80"/>
      <c r="E3" s="80"/>
      <c r="F3" s="80"/>
      <c r="G3" s="80"/>
      <c r="H3" s="80"/>
      <c r="I3" s="80"/>
    </row>
    <row r="4" spans="1:9" ht="51" customHeight="1">
      <c r="A4" s="41" t="s">
        <v>243</v>
      </c>
      <c r="B4" s="29" t="s">
        <v>167</v>
      </c>
      <c r="C4" s="33" t="s">
        <v>220</v>
      </c>
      <c r="D4" s="29" t="s">
        <v>219</v>
      </c>
      <c r="E4" s="30" t="s">
        <v>214</v>
      </c>
      <c r="F4" s="31" t="s">
        <v>215</v>
      </c>
      <c r="G4" s="31" t="s">
        <v>216</v>
      </c>
      <c r="H4" s="32" t="s">
        <v>217</v>
      </c>
      <c r="I4" s="22" t="s">
        <v>170</v>
      </c>
    </row>
    <row r="5" spans="1:9" ht="18.75" customHeight="1">
      <c r="A5" s="103">
        <v>1</v>
      </c>
      <c r="B5" s="106" t="s">
        <v>171</v>
      </c>
      <c r="C5" s="38" t="s">
        <v>221</v>
      </c>
      <c r="D5" s="38" t="s">
        <v>183</v>
      </c>
      <c r="E5" s="38" t="s">
        <v>240</v>
      </c>
      <c r="F5" s="37">
        <v>28</v>
      </c>
      <c r="G5" s="37">
        <v>28</v>
      </c>
      <c r="H5" s="22">
        <v>100</v>
      </c>
      <c r="I5" s="19">
        <v>75.900000000000006</v>
      </c>
    </row>
    <row r="6" spans="1:9" ht="18.75" customHeight="1">
      <c r="A6" s="104"/>
      <c r="B6" s="107"/>
      <c r="C6" s="39" t="s">
        <v>237</v>
      </c>
      <c r="D6" s="38" t="s">
        <v>183</v>
      </c>
      <c r="E6" s="38" t="s">
        <v>240</v>
      </c>
      <c r="F6" s="37">
        <v>28</v>
      </c>
      <c r="G6" s="37">
        <v>28</v>
      </c>
      <c r="H6" s="22">
        <v>100</v>
      </c>
      <c r="I6" s="19">
        <f>'SEC-B'!R43</f>
        <v>71.430000000000007</v>
      </c>
    </row>
    <row r="7" spans="1:9" ht="18.75" customHeight="1">
      <c r="A7" s="104"/>
      <c r="B7" s="107"/>
      <c r="C7" s="39" t="s">
        <v>238</v>
      </c>
      <c r="D7" s="38" t="s">
        <v>183</v>
      </c>
      <c r="E7" s="38" t="s">
        <v>240</v>
      </c>
      <c r="F7" s="37">
        <v>29</v>
      </c>
      <c r="G7" s="37">
        <v>29</v>
      </c>
      <c r="H7" s="22">
        <v>100</v>
      </c>
      <c r="I7" s="19">
        <f>'SEC-C'!R43</f>
        <v>64.23</v>
      </c>
    </row>
    <row r="8" spans="1:9" ht="18.75" customHeight="1">
      <c r="A8" s="105"/>
      <c r="B8" s="108"/>
      <c r="C8" s="39" t="s">
        <v>239</v>
      </c>
      <c r="D8" s="38" t="s">
        <v>184</v>
      </c>
      <c r="E8" s="38" t="s">
        <v>240</v>
      </c>
      <c r="F8" s="37">
        <v>28</v>
      </c>
      <c r="G8" s="37">
        <v>28</v>
      </c>
      <c r="H8" s="22">
        <v>100</v>
      </c>
      <c r="I8" s="19">
        <f>'SEC-D'!R42</f>
        <v>72.33</v>
      </c>
    </row>
    <row r="9" spans="1:9" ht="18.75" customHeight="1">
      <c r="A9" s="103">
        <v>2</v>
      </c>
      <c r="B9" s="106" t="s">
        <v>172</v>
      </c>
      <c r="C9" s="38" t="s">
        <v>222</v>
      </c>
      <c r="D9" s="38" t="s">
        <v>183</v>
      </c>
      <c r="E9" s="38" t="s">
        <v>240</v>
      </c>
      <c r="F9" s="37">
        <v>28</v>
      </c>
      <c r="G9" s="37">
        <v>28</v>
      </c>
      <c r="H9" s="22">
        <v>100</v>
      </c>
      <c r="I9" s="19">
        <f>'SEC-A'!R44</f>
        <v>55.36</v>
      </c>
    </row>
    <row r="10" spans="1:9" ht="18.75" customHeight="1">
      <c r="A10" s="104"/>
      <c r="B10" s="107"/>
      <c r="C10" s="38" t="s">
        <v>223</v>
      </c>
      <c r="D10" s="38" t="s">
        <v>183</v>
      </c>
      <c r="E10" s="38" t="s">
        <v>240</v>
      </c>
      <c r="F10" s="37">
        <v>28</v>
      </c>
      <c r="G10" s="37">
        <v>28</v>
      </c>
      <c r="H10" s="22">
        <v>100</v>
      </c>
      <c r="I10" s="19">
        <f>'SEC-B'!R44</f>
        <v>50.9</v>
      </c>
    </row>
    <row r="11" spans="1:9" ht="18.75" customHeight="1">
      <c r="A11" s="104"/>
      <c r="B11" s="107"/>
      <c r="C11" s="40" t="s">
        <v>224</v>
      </c>
      <c r="D11" s="38" t="s">
        <v>183</v>
      </c>
      <c r="E11" s="38" t="s">
        <v>241</v>
      </c>
      <c r="F11" s="37">
        <v>29</v>
      </c>
      <c r="G11" s="37">
        <v>29</v>
      </c>
      <c r="H11" s="22">
        <v>100</v>
      </c>
      <c r="I11" s="19">
        <f>'SEC-C'!R44</f>
        <v>76.300000000000011</v>
      </c>
    </row>
    <row r="12" spans="1:9" ht="18.75" customHeight="1">
      <c r="A12" s="105"/>
      <c r="B12" s="108"/>
      <c r="C12" s="40" t="s">
        <v>225</v>
      </c>
      <c r="D12" s="38" t="s">
        <v>184</v>
      </c>
      <c r="E12" s="38" t="s">
        <v>240</v>
      </c>
      <c r="F12" s="37">
        <v>28</v>
      </c>
      <c r="G12" s="37">
        <v>28</v>
      </c>
      <c r="H12" s="22">
        <v>100</v>
      </c>
      <c r="I12" s="19">
        <f>'SEC-D'!R43</f>
        <v>72.33</v>
      </c>
    </row>
    <row r="13" spans="1:9" ht="18.75" customHeight="1">
      <c r="A13" s="103">
        <v>3</v>
      </c>
      <c r="B13" s="106" t="s">
        <v>218</v>
      </c>
      <c r="C13" s="40" t="s">
        <v>226</v>
      </c>
      <c r="D13" s="38" t="s">
        <v>184</v>
      </c>
      <c r="E13" s="38" t="s">
        <v>240</v>
      </c>
      <c r="F13" s="19">
        <v>28</v>
      </c>
      <c r="G13" s="19">
        <v>28</v>
      </c>
      <c r="H13" s="22">
        <v>100</v>
      </c>
      <c r="I13" s="19">
        <f>'SEC-A'!R45</f>
        <v>70.990000000000009</v>
      </c>
    </row>
    <row r="14" spans="1:9" ht="18.75" customHeight="1">
      <c r="A14" s="105"/>
      <c r="B14" s="108"/>
      <c r="C14" s="40" t="s">
        <v>227</v>
      </c>
      <c r="D14" s="38" t="s">
        <v>183</v>
      </c>
      <c r="E14" s="38" t="s">
        <v>240</v>
      </c>
      <c r="F14" s="19">
        <v>85</v>
      </c>
      <c r="G14" s="19">
        <v>85</v>
      </c>
      <c r="H14" s="22">
        <v>100</v>
      </c>
      <c r="I14" s="19">
        <f>ROUNDUP((28*'SEC-B'!R45+29*'SEC-C'!R45+28*'SEC-D'!R44)/(28+29+28),2)</f>
        <v>64.42</v>
      </c>
    </row>
    <row r="15" spans="1:9" ht="18.75" customHeight="1">
      <c r="A15" s="103">
        <v>4</v>
      </c>
      <c r="B15" s="106" t="s">
        <v>174</v>
      </c>
      <c r="C15" s="40" t="s">
        <v>228</v>
      </c>
      <c r="D15" s="38" t="s">
        <v>184</v>
      </c>
      <c r="E15" s="38" t="s">
        <v>240</v>
      </c>
      <c r="F15" s="19">
        <v>113</v>
      </c>
      <c r="G15" s="19">
        <v>113</v>
      </c>
      <c r="H15" s="22">
        <v>100</v>
      </c>
      <c r="I15" s="19">
        <f>ROUNDUP((28*'SEC-A'!R46+28*'SEC-B'!R46+29*'SEC-C'!R46+28*'SEC-D'!R45)/113,2)</f>
        <v>66.38000000000001</v>
      </c>
    </row>
    <row r="16" spans="1:9" ht="18.75" customHeight="1">
      <c r="A16" s="104"/>
      <c r="B16" s="107"/>
      <c r="C16" s="40" t="s">
        <v>229</v>
      </c>
      <c r="D16" s="38" t="s">
        <v>184</v>
      </c>
      <c r="E16" s="38" t="s">
        <v>240</v>
      </c>
      <c r="F16" s="19">
        <v>113</v>
      </c>
      <c r="G16" s="19">
        <v>113</v>
      </c>
      <c r="H16" s="22">
        <v>100</v>
      </c>
      <c r="I16" s="19">
        <v>66.38000000000001</v>
      </c>
    </row>
    <row r="17" spans="1:9" ht="18.75" customHeight="1">
      <c r="A17" s="105"/>
      <c r="B17" s="108"/>
      <c r="C17" s="40" t="s">
        <v>230</v>
      </c>
      <c r="D17" s="38" t="s">
        <v>184</v>
      </c>
      <c r="E17" s="38" t="s">
        <v>241</v>
      </c>
      <c r="F17" s="19">
        <v>113</v>
      </c>
      <c r="G17" s="19">
        <v>113</v>
      </c>
      <c r="H17" s="22">
        <v>100</v>
      </c>
      <c r="I17" s="19">
        <v>66.38000000000001</v>
      </c>
    </row>
    <row r="18" spans="1:9" ht="18.75" customHeight="1">
      <c r="A18" s="103">
        <v>5</v>
      </c>
      <c r="B18" s="106" t="s">
        <v>175</v>
      </c>
      <c r="C18" s="40" t="s">
        <v>231</v>
      </c>
      <c r="D18" s="38" t="s">
        <v>184</v>
      </c>
      <c r="E18" s="38" t="s">
        <v>240</v>
      </c>
      <c r="F18" s="37">
        <v>28</v>
      </c>
      <c r="G18" s="37">
        <v>28</v>
      </c>
      <c r="H18" s="22">
        <v>100</v>
      </c>
      <c r="I18" s="19">
        <v>85.27000000000001</v>
      </c>
    </row>
    <row r="19" spans="1:9" ht="18.75" customHeight="1">
      <c r="A19" s="104"/>
      <c r="B19" s="107"/>
      <c r="C19" s="40" t="s">
        <v>232</v>
      </c>
      <c r="D19" s="38" t="s">
        <v>184</v>
      </c>
      <c r="E19" s="38" t="s">
        <v>240</v>
      </c>
      <c r="F19" s="37">
        <v>28</v>
      </c>
      <c r="G19" s="37">
        <v>28</v>
      </c>
      <c r="H19" s="22">
        <v>100</v>
      </c>
      <c r="I19" s="19">
        <f>'SEC-B'!R47</f>
        <v>67.86</v>
      </c>
    </row>
    <row r="20" spans="1:9" ht="18.75" customHeight="1">
      <c r="A20" s="104"/>
      <c r="B20" s="107"/>
      <c r="C20" s="39" t="s">
        <v>233</v>
      </c>
      <c r="D20" s="38" t="s">
        <v>183</v>
      </c>
      <c r="E20" s="38" t="s">
        <v>241</v>
      </c>
      <c r="F20" s="37">
        <v>29</v>
      </c>
      <c r="G20" s="37">
        <v>29</v>
      </c>
      <c r="H20" s="22">
        <v>100</v>
      </c>
      <c r="I20" s="19">
        <f>'SEC-C'!R47</f>
        <v>70.690000000000012</v>
      </c>
    </row>
    <row r="21" spans="1:9" ht="18.75" customHeight="1">
      <c r="A21" s="105"/>
      <c r="B21" s="108"/>
      <c r="C21" s="40" t="s">
        <v>234</v>
      </c>
      <c r="D21" s="38" t="s">
        <v>183</v>
      </c>
      <c r="E21" s="38" t="s">
        <v>240</v>
      </c>
      <c r="F21" s="37">
        <v>28</v>
      </c>
      <c r="G21" s="37">
        <v>28</v>
      </c>
      <c r="H21" s="22">
        <v>100</v>
      </c>
      <c r="I21" s="19">
        <f>'SEC-D'!R46</f>
        <v>78.13000000000001</v>
      </c>
    </row>
    <row r="22" spans="1:9" ht="18.75" customHeight="1">
      <c r="A22" s="103">
        <v>6</v>
      </c>
      <c r="B22" s="106" t="s">
        <v>176</v>
      </c>
      <c r="C22" s="40" t="s">
        <v>235</v>
      </c>
      <c r="D22" s="38" t="s">
        <v>184</v>
      </c>
      <c r="E22" s="38" t="s">
        <v>240</v>
      </c>
      <c r="F22" s="19">
        <v>56</v>
      </c>
      <c r="G22" s="19">
        <v>56</v>
      </c>
      <c r="H22" s="22">
        <v>100</v>
      </c>
      <c r="I22" s="19">
        <f>ROUNDUP(('SEC-A'!R48+'SEC-B'!R48)/2,2)</f>
        <v>62.059999999999995</v>
      </c>
    </row>
    <row r="23" spans="1:9" ht="18.75" customHeight="1">
      <c r="A23" s="105"/>
      <c r="B23" s="108"/>
      <c r="C23" s="40" t="s">
        <v>236</v>
      </c>
      <c r="D23" s="38" t="s">
        <v>242</v>
      </c>
      <c r="E23" s="38" t="s">
        <v>241</v>
      </c>
      <c r="F23" s="19">
        <v>57</v>
      </c>
      <c r="G23" s="19">
        <v>57</v>
      </c>
      <c r="H23" s="22">
        <v>100</v>
      </c>
      <c r="I23" s="19">
        <f>ROUNDUP((29*'SEC-C'!R48+28*'SEC-D'!R47)/57,2)</f>
        <v>60.54</v>
      </c>
    </row>
    <row r="27" spans="1:9">
      <c r="A27" s="67" t="s">
        <v>0</v>
      </c>
      <c r="B27" s="67"/>
      <c r="C27" s="67"/>
      <c r="D27" s="67"/>
      <c r="E27" s="67"/>
      <c r="F27" s="67"/>
      <c r="G27" s="67"/>
    </row>
    <row r="28" spans="1:9">
      <c r="A28" s="67" t="s">
        <v>1</v>
      </c>
      <c r="B28" s="67"/>
      <c r="C28" s="67"/>
      <c r="D28" s="67"/>
      <c r="E28" s="67"/>
      <c r="F28" s="67"/>
      <c r="G28" s="67"/>
    </row>
    <row r="29" spans="1:9" ht="60">
      <c r="A29" s="41" t="s">
        <v>254</v>
      </c>
      <c r="B29" s="41" t="s">
        <v>255</v>
      </c>
      <c r="C29" s="41" t="s">
        <v>256</v>
      </c>
      <c r="D29" s="41" t="s">
        <v>257</v>
      </c>
      <c r="E29" s="41" t="s">
        <v>258</v>
      </c>
      <c r="F29" s="41" t="s">
        <v>259</v>
      </c>
      <c r="G29" s="41" t="s">
        <v>260</v>
      </c>
    </row>
    <row r="30" spans="1:9" ht="38.25">
      <c r="A30" s="41" t="s">
        <v>261</v>
      </c>
      <c r="B30" s="41"/>
      <c r="C30" s="41">
        <v>113</v>
      </c>
      <c r="D30" s="41" t="s">
        <v>262</v>
      </c>
      <c r="E30" s="41">
        <v>72</v>
      </c>
      <c r="F30" s="41">
        <v>11</v>
      </c>
      <c r="G30" s="58" t="s">
        <v>263</v>
      </c>
    </row>
  </sheetData>
  <mergeCells count="17">
    <mergeCell ref="A27:G27"/>
    <mergeCell ref="A28:G28"/>
    <mergeCell ref="A18:A21"/>
    <mergeCell ref="B18:B21"/>
    <mergeCell ref="A22:A23"/>
    <mergeCell ref="B22:B23"/>
    <mergeCell ref="A9:A12"/>
    <mergeCell ref="B9:B12"/>
    <mergeCell ref="A13:A14"/>
    <mergeCell ref="B13:B14"/>
    <mergeCell ref="A15:A17"/>
    <mergeCell ref="B15:B17"/>
    <mergeCell ref="A1:I1"/>
    <mergeCell ref="A2:I2"/>
    <mergeCell ref="A3:I3"/>
    <mergeCell ref="A5:A8"/>
    <mergeCell ref="B5:B8"/>
  </mergeCells>
  <pageMargins left="0.7" right="0.42" top="0.75" bottom="0.75" header="0.3" footer="0.3"/>
  <pageSetup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A4" workbookViewId="0">
      <selection activeCell="R14" sqref="R14"/>
    </sheetView>
  </sheetViews>
  <sheetFormatPr defaultRowHeight="15"/>
  <cols>
    <col min="1" max="1" width="24" customWidth="1"/>
    <col min="2" max="2" width="12.5703125" customWidth="1"/>
    <col min="3" max="11" width="4.28515625" customWidth="1"/>
    <col min="12" max="12" width="6.28515625" customWidth="1"/>
    <col min="13" max="13" width="5.28515625" customWidth="1"/>
    <col min="14" max="14" width="7.140625" customWidth="1"/>
  </cols>
  <sheetData>
    <row r="1" spans="1:14" ht="15.7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14" ht="15.75">
      <c r="A2" s="70" t="s">
        <v>195</v>
      </c>
      <c r="B2" s="70"/>
      <c r="C2" s="70"/>
      <c r="D2" s="70"/>
      <c r="E2" s="70"/>
      <c r="F2" s="70"/>
      <c r="G2" s="70"/>
      <c r="H2" s="70"/>
      <c r="I2" s="70"/>
    </row>
    <row r="3" spans="1:14">
      <c r="A3" s="80" t="s">
        <v>245</v>
      </c>
      <c r="B3" s="80"/>
      <c r="C3" s="80"/>
      <c r="D3" s="80"/>
      <c r="E3" s="80"/>
      <c r="F3" s="80"/>
      <c r="G3" s="80"/>
      <c r="H3" s="80"/>
      <c r="I3" s="80"/>
    </row>
    <row r="4" spans="1:14" ht="30">
      <c r="A4" s="33" t="s">
        <v>220</v>
      </c>
      <c r="B4" s="29" t="s">
        <v>167</v>
      </c>
      <c r="C4" s="44" t="s">
        <v>15</v>
      </c>
      <c r="D4" s="44" t="s">
        <v>11</v>
      </c>
      <c r="E4" s="44" t="s">
        <v>12</v>
      </c>
      <c r="F4" s="44" t="s">
        <v>20</v>
      </c>
      <c r="G4" s="44" t="s">
        <v>10</v>
      </c>
      <c r="H4" s="44" t="s">
        <v>22</v>
      </c>
      <c r="I4" s="44" t="s">
        <v>25</v>
      </c>
      <c r="J4" s="44" t="s">
        <v>32</v>
      </c>
      <c r="K4" s="44" t="s">
        <v>68</v>
      </c>
      <c r="L4" s="44" t="s">
        <v>143</v>
      </c>
      <c r="M4" s="29" t="s">
        <v>169</v>
      </c>
      <c r="N4" s="29" t="s">
        <v>170</v>
      </c>
    </row>
    <row r="5" spans="1:14">
      <c r="A5" s="35" t="s">
        <v>221</v>
      </c>
      <c r="B5" s="34" t="s">
        <v>171</v>
      </c>
      <c r="C5" s="28">
        <f>'SEC-A'!G43</f>
        <v>4</v>
      </c>
      <c r="D5" s="28">
        <f>'SEC-A'!H43</f>
        <v>9</v>
      </c>
      <c r="E5" s="28">
        <f>'SEC-A'!I43</f>
        <v>7</v>
      </c>
      <c r="F5" s="28">
        <f>'SEC-A'!J43</f>
        <v>3</v>
      </c>
      <c r="G5" s="28">
        <f>'SEC-A'!K43</f>
        <v>4</v>
      </c>
      <c r="H5" s="28">
        <f>'SEC-A'!L43</f>
        <v>0</v>
      </c>
      <c r="I5" s="28">
        <f>'SEC-A'!M43</f>
        <v>1</v>
      </c>
      <c r="J5" s="28">
        <f>'SEC-A'!N43</f>
        <v>0</v>
      </c>
      <c r="K5" s="28">
        <f>'SEC-A'!O43</f>
        <v>0</v>
      </c>
      <c r="L5" s="28">
        <f>'SEC-A'!P43</f>
        <v>28</v>
      </c>
      <c r="M5" s="28">
        <f>'SEC-A'!Q43</f>
        <v>170</v>
      </c>
      <c r="N5" s="28">
        <f>'SEC-A'!R43</f>
        <v>75.900000000000006</v>
      </c>
    </row>
    <row r="6" spans="1:14">
      <c r="A6" s="36" t="s">
        <v>237</v>
      </c>
      <c r="B6" s="34" t="s">
        <v>171</v>
      </c>
      <c r="C6" s="28">
        <f>'SEC-B'!G43</f>
        <v>3</v>
      </c>
      <c r="D6" s="28">
        <f>'SEC-B'!H43</f>
        <v>5</v>
      </c>
      <c r="E6" s="28">
        <f>'SEC-B'!I43</f>
        <v>9</v>
      </c>
      <c r="F6" s="28">
        <f>'SEC-B'!J43</f>
        <v>6</v>
      </c>
      <c r="G6" s="28">
        <f>'SEC-B'!K43</f>
        <v>3</v>
      </c>
      <c r="H6" s="28">
        <f>'SEC-B'!L43</f>
        <v>1</v>
      </c>
      <c r="I6" s="28">
        <f>'SEC-B'!M43</f>
        <v>1</v>
      </c>
      <c r="J6" s="28">
        <f>'SEC-B'!N43</f>
        <v>0</v>
      </c>
      <c r="K6" s="28">
        <f>'SEC-B'!O43</f>
        <v>0</v>
      </c>
      <c r="L6" s="28">
        <f>'SEC-B'!P43</f>
        <v>28</v>
      </c>
      <c r="M6" s="28">
        <f>'SEC-B'!Q43</f>
        <v>160</v>
      </c>
      <c r="N6" s="28">
        <f>'SEC-B'!R43</f>
        <v>71.430000000000007</v>
      </c>
    </row>
    <row r="7" spans="1:14">
      <c r="A7" s="36" t="s">
        <v>238</v>
      </c>
      <c r="B7" s="34" t="s">
        <v>171</v>
      </c>
      <c r="C7" s="28">
        <f>'SEC-C'!G43</f>
        <v>1</v>
      </c>
      <c r="D7" s="28">
        <f>'SEC-C'!H43</f>
        <v>6</v>
      </c>
      <c r="E7" s="28">
        <f>'SEC-C'!I43</f>
        <v>5</v>
      </c>
      <c r="F7" s="28">
        <f>'SEC-C'!J43</f>
        <v>4</v>
      </c>
      <c r="G7" s="28">
        <f>'SEC-C'!K43</f>
        <v>10</v>
      </c>
      <c r="H7" s="28">
        <f>'SEC-C'!L43</f>
        <v>3</v>
      </c>
      <c r="I7" s="28">
        <f>'SEC-C'!M43</f>
        <v>0</v>
      </c>
      <c r="J7" s="28">
        <f>'SEC-C'!N43</f>
        <v>0</v>
      </c>
      <c r="K7" s="28">
        <f>'SEC-C'!O43</f>
        <v>0</v>
      </c>
      <c r="L7" s="28">
        <f>'SEC-C'!P43</f>
        <v>29</v>
      </c>
      <c r="M7" s="28">
        <f>'SEC-C'!Q43</f>
        <v>149</v>
      </c>
      <c r="N7" s="28">
        <f>'SEC-C'!R43</f>
        <v>64.23</v>
      </c>
    </row>
    <row r="8" spans="1:14">
      <c r="A8" s="36" t="s">
        <v>239</v>
      </c>
      <c r="B8" s="34" t="s">
        <v>171</v>
      </c>
      <c r="C8" s="28">
        <f>'SEC-D'!G42</f>
        <v>5</v>
      </c>
      <c r="D8" s="28">
        <f>'SEC-D'!H42</f>
        <v>8</v>
      </c>
      <c r="E8" s="28">
        <f>'SEC-D'!I42</f>
        <v>3</v>
      </c>
      <c r="F8" s="28">
        <f>'SEC-D'!J42</f>
        <v>4</v>
      </c>
      <c r="G8" s="28">
        <f>'SEC-D'!K42</f>
        <v>4</v>
      </c>
      <c r="H8" s="28">
        <f>'SEC-D'!L42</f>
        <v>4</v>
      </c>
      <c r="I8" s="28">
        <f>'SEC-D'!M42</f>
        <v>0</v>
      </c>
      <c r="J8" s="28">
        <f>'SEC-D'!N42</f>
        <v>0</v>
      </c>
      <c r="K8" s="28">
        <f>'SEC-D'!O42</f>
        <v>0</v>
      </c>
      <c r="L8" s="28">
        <f>'SEC-D'!P42</f>
        <v>28</v>
      </c>
      <c r="M8" s="28">
        <f>'SEC-D'!Q42</f>
        <v>162</v>
      </c>
      <c r="N8" s="28">
        <f>'SEC-D'!R42</f>
        <v>72.33</v>
      </c>
    </row>
    <row r="9" spans="1:14">
      <c r="A9" s="35" t="s">
        <v>222</v>
      </c>
      <c r="B9" s="34" t="s">
        <v>172</v>
      </c>
      <c r="C9" s="28">
        <f>'SEC-A'!G44</f>
        <v>2</v>
      </c>
      <c r="D9" s="28">
        <f>'SEC-A'!H44</f>
        <v>3</v>
      </c>
      <c r="E9" s="28">
        <f>'SEC-A'!I44</f>
        <v>4</v>
      </c>
      <c r="F9" s="28">
        <f>'SEC-A'!J44</f>
        <v>6</v>
      </c>
      <c r="G9" s="28">
        <f>'SEC-A'!K44</f>
        <v>3</v>
      </c>
      <c r="H9" s="28">
        <f>'SEC-A'!L44</f>
        <v>2</v>
      </c>
      <c r="I9" s="28">
        <f>'SEC-A'!M44</f>
        <v>7</v>
      </c>
      <c r="J9" s="28">
        <f>'SEC-A'!N44</f>
        <v>1</v>
      </c>
      <c r="K9" s="28">
        <f>'SEC-A'!O44</f>
        <v>0</v>
      </c>
      <c r="L9" s="28">
        <f>'SEC-A'!P44</f>
        <v>28</v>
      </c>
      <c r="M9" s="28">
        <f>'SEC-A'!Q44</f>
        <v>124</v>
      </c>
      <c r="N9" s="28">
        <f>'SEC-A'!R44</f>
        <v>55.36</v>
      </c>
    </row>
    <row r="10" spans="1:14">
      <c r="A10" s="35" t="s">
        <v>223</v>
      </c>
      <c r="B10" s="34" t="s">
        <v>172</v>
      </c>
      <c r="C10" s="28">
        <f>'SEC-B'!G44</f>
        <v>1</v>
      </c>
      <c r="D10" s="28">
        <f>'SEC-B'!H44</f>
        <v>1</v>
      </c>
      <c r="E10" s="28">
        <f>'SEC-B'!I44</f>
        <v>2</v>
      </c>
      <c r="F10" s="28">
        <f>'SEC-B'!J44</f>
        <v>7</v>
      </c>
      <c r="G10" s="28">
        <f>'SEC-B'!K44</f>
        <v>8</v>
      </c>
      <c r="H10" s="28">
        <f>'SEC-B'!L44</f>
        <v>5</v>
      </c>
      <c r="I10" s="28">
        <f>'SEC-B'!M44</f>
        <v>1</v>
      </c>
      <c r="J10" s="28">
        <f>'SEC-B'!N44</f>
        <v>3</v>
      </c>
      <c r="K10" s="28">
        <f>'SEC-B'!O44</f>
        <v>0</v>
      </c>
      <c r="L10" s="28">
        <f>'SEC-B'!P44</f>
        <v>28</v>
      </c>
      <c r="M10" s="28">
        <f>'SEC-B'!Q44</f>
        <v>114</v>
      </c>
      <c r="N10" s="28">
        <f>'SEC-B'!R44</f>
        <v>50.9</v>
      </c>
    </row>
    <row r="11" spans="1:14">
      <c r="A11" s="34" t="s">
        <v>224</v>
      </c>
      <c r="B11" s="34" t="s">
        <v>172</v>
      </c>
      <c r="C11" s="28">
        <f>'SEC-C'!G44</f>
        <v>6</v>
      </c>
      <c r="D11" s="28">
        <f>'SEC-C'!H44</f>
        <v>6</v>
      </c>
      <c r="E11" s="28">
        <f>'SEC-C'!I44</f>
        <v>7</v>
      </c>
      <c r="F11" s="28">
        <f>'SEC-C'!J44</f>
        <v>6</v>
      </c>
      <c r="G11" s="28">
        <f>'SEC-C'!K44</f>
        <v>3</v>
      </c>
      <c r="H11" s="28">
        <f>'SEC-C'!L44</f>
        <v>1</v>
      </c>
      <c r="I11" s="28">
        <f>'SEC-C'!M44</f>
        <v>0</v>
      </c>
      <c r="J11" s="28">
        <f>'SEC-C'!N44</f>
        <v>0</v>
      </c>
      <c r="K11" s="28">
        <f>'SEC-C'!O44</f>
        <v>0</v>
      </c>
      <c r="L11" s="28">
        <f>'SEC-C'!P44</f>
        <v>29</v>
      </c>
      <c r="M11" s="28">
        <f>'SEC-C'!Q44</f>
        <v>177</v>
      </c>
      <c r="N11" s="28">
        <f>'SEC-C'!R44</f>
        <v>76.300000000000011</v>
      </c>
    </row>
    <row r="12" spans="1:14">
      <c r="A12" s="34" t="s">
        <v>225</v>
      </c>
      <c r="B12" s="34" t="s">
        <v>172</v>
      </c>
      <c r="C12" s="28">
        <f>'SEC-D'!G43</f>
        <v>7</v>
      </c>
      <c r="D12" s="28">
        <f>'SEC-D'!H43</f>
        <v>6</v>
      </c>
      <c r="E12" s="28">
        <f>'SEC-D'!I43</f>
        <v>5</v>
      </c>
      <c r="F12" s="28">
        <f>'SEC-D'!J43</f>
        <v>5</v>
      </c>
      <c r="G12" s="28">
        <f>'SEC-D'!K43</f>
        <v>1</v>
      </c>
      <c r="H12" s="28">
        <f>'SEC-D'!L43</f>
        <v>0</v>
      </c>
      <c r="I12" s="28">
        <f>'SEC-D'!M43</f>
        <v>1</v>
      </c>
      <c r="J12" s="28">
        <f>'SEC-D'!N43</f>
        <v>3</v>
      </c>
      <c r="K12" s="28">
        <f>'SEC-D'!O43</f>
        <v>0</v>
      </c>
      <c r="L12" s="28">
        <f>'SEC-D'!P43</f>
        <v>28</v>
      </c>
      <c r="M12" s="28">
        <f>'SEC-D'!Q43</f>
        <v>162</v>
      </c>
      <c r="N12" s="28">
        <f>'SEC-D'!R43</f>
        <v>72.33</v>
      </c>
    </row>
    <row r="13" spans="1:14">
      <c r="A13" s="34" t="s">
        <v>226</v>
      </c>
      <c r="B13" s="34" t="s">
        <v>173</v>
      </c>
      <c r="C13" s="28">
        <f>'SEC-A'!G45</f>
        <v>7</v>
      </c>
      <c r="D13" s="28">
        <f>'SEC-A'!H45</f>
        <v>5</v>
      </c>
      <c r="E13" s="28">
        <f>'SEC-A'!I45</f>
        <v>3</v>
      </c>
      <c r="F13" s="28">
        <f>'SEC-A'!J45</f>
        <v>3</v>
      </c>
      <c r="G13" s="28">
        <f>'SEC-A'!K45</f>
        <v>5</v>
      </c>
      <c r="H13" s="28">
        <f>'SEC-A'!L45</f>
        <v>5</v>
      </c>
      <c r="I13" s="28">
        <f>'SEC-A'!M45</f>
        <v>0</v>
      </c>
      <c r="J13" s="28">
        <f>'SEC-A'!N45</f>
        <v>0</v>
      </c>
      <c r="K13" s="28">
        <f>'SEC-A'!O45</f>
        <v>0</v>
      </c>
      <c r="L13" s="28">
        <f>'SEC-A'!P45</f>
        <v>28</v>
      </c>
      <c r="M13" s="28">
        <f>'SEC-A'!Q45</f>
        <v>159</v>
      </c>
      <c r="N13" s="28">
        <f>'SEC-A'!R45</f>
        <v>70.990000000000009</v>
      </c>
    </row>
    <row r="14" spans="1:14">
      <c r="A14" s="34" t="s">
        <v>227</v>
      </c>
      <c r="B14" s="34" t="s">
        <v>173</v>
      </c>
      <c r="C14" s="28">
        <f>'SEC-B'!G45+'SEC-C'!G45+'SEC-D'!G44</f>
        <v>11</v>
      </c>
      <c r="D14" s="28">
        <f>'SEC-B'!H45+'SEC-C'!H45+'SEC-D'!H44</f>
        <v>10</v>
      </c>
      <c r="E14" s="28">
        <f>'SEC-B'!I45+'SEC-C'!I45+'SEC-D'!I44</f>
        <v>20</v>
      </c>
      <c r="F14" s="28">
        <f>'SEC-B'!J45+'SEC-C'!J45+'SEC-D'!J44</f>
        <v>11</v>
      </c>
      <c r="G14" s="28">
        <f>'SEC-B'!K45+'SEC-C'!K45+'SEC-D'!K44</f>
        <v>14</v>
      </c>
      <c r="H14" s="28">
        <f>'SEC-B'!L45+'SEC-C'!L45+'SEC-D'!L44</f>
        <v>14</v>
      </c>
      <c r="I14" s="28">
        <f>'SEC-B'!M45+'SEC-C'!M45+'SEC-D'!M44</f>
        <v>3</v>
      </c>
      <c r="J14" s="28">
        <f>'SEC-B'!N45+'SEC-C'!N45+'SEC-D'!N44</f>
        <v>1</v>
      </c>
      <c r="K14" s="28">
        <f>'SEC-B'!O45+'SEC-C'!O45+'SEC-D'!O44</f>
        <v>1</v>
      </c>
      <c r="L14" s="28">
        <f>'SEC-B'!P45+'SEC-C'!P45+'SEC-D'!P44</f>
        <v>85</v>
      </c>
      <c r="M14" s="28">
        <f>'SEC-B'!Q45+'SEC-C'!Q45+'SEC-D'!Q44</f>
        <v>438</v>
      </c>
      <c r="N14" s="28">
        <f>ROUNDUP(M14*12.5/L14,2)</f>
        <v>64.42</v>
      </c>
    </row>
    <row r="15" spans="1:14">
      <c r="A15" s="34" t="s">
        <v>228</v>
      </c>
      <c r="B15" s="34" t="s">
        <v>174</v>
      </c>
      <c r="C15" s="28">
        <f>'SEC-A'!G46+'SEC-B'!G46+'SEC-C'!G46+'SEC-D'!G45</f>
        <v>13</v>
      </c>
      <c r="D15" s="28">
        <f>'SEC-A'!H46+'SEC-B'!H46+'SEC-C'!H46+'SEC-D'!H45</f>
        <v>21</v>
      </c>
      <c r="E15" s="28">
        <f>'SEC-A'!I46+'SEC-B'!I46+'SEC-C'!I46+'SEC-D'!I45</f>
        <v>17</v>
      </c>
      <c r="F15" s="28">
        <f>'SEC-A'!J46+'SEC-B'!J46+'SEC-C'!J46+'SEC-D'!J45</f>
        <v>23</v>
      </c>
      <c r="G15" s="28">
        <f>'SEC-A'!K46+'SEC-B'!K46+'SEC-C'!K46+'SEC-D'!K45</f>
        <v>21</v>
      </c>
      <c r="H15" s="28">
        <f>'SEC-A'!L46+'SEC-B'!L46+'SEC-C'!L46+'SEC-D'!L45</f>
        <v>13</v>
      </c>
      <c r="I15" s="28">
        <f>'SEC-A'!M46+'SEC-B'!M46+'SEC-C'!M46+'SEC-D'!M45</f>
        <v>4</v>
      </c>
      <c r="J15" s="28">
        <f>'SEC-A'!N46+'SEC-B'!N46+'SEC-C'!N46+'SEC-D'!N45</f>
        <v>1</v>
      </c>
      <c r="K15" s="28">
        <f>'SEC-A'!O46+'SEC-B'!O46+'SEC-C'!O46+'SEC-D'!O45</f>
        <v>0</v>
      </c>
      <c r="L15" s="28">
        <f>'SEC-A'!P46+'SEC-B'!P46+'SEC-C'!P46+'SEC-D'!P45</f>
        <v>113</v>
      </c>
      <c r="M15" s="28">
        <f>'SEC-A'!Q46+'SEC-B'!Q46+'SEC-C'!Q46+'SEC-D'!Q45</f>
        <v>600</v>
      </c>
      <c r="N15" s="28">
        <f>ROUNDUP(M15*12.5/L15,2)</f>
        <v>66.38000000000001</v>
      </c>
    </row>
    <row r="16" spans="1:14">
      <c r="A16" s="34" t="s">
        <v>229</v>
      </c>
      <c r="B16" s="34" t="s">
        <v>174</v>
      </c>
      <c r="C16" s="28">
        <v>13</v>
      </c>
      <c r="D16" s="28">
        <v>21</v>
      </c>
      <c r="E16" s="28">
        <v>17</v>
      </c>
      <c r="F16" s="28">
        <v>23</v>
      </c>
      <c r="G16" s="28">
        <v>21</v>
      </c>
      <c r="H16" s="28">
        <v>13</v>
      </c>
      <c r="I16" s="28">
        <v>4</v>
      </c>
      <c r="J16" s="28">
        <v>1</v>
      </c>
      <c r="K16" s="28">
        <v>0</v>
      </c>
      <c r="L16" s="28">
        <v>113</v>
      </c>
      <c r="M16" s="28">
        <v>600</v>
      </c>
      <c r="N16" s="28">
        <v>66.38000000000001</v>
      </c>
    </row>
    <row r="17" spans="1:14">
      <c r="A17" s="34" t="s">
        <v>230</v>
      </c>
      <c r="B17" s="34" t="s">
        <v>174</v>
      </c>
      <c r="C17" s="28">
        <v>13</v>
      </c>
      <c r="D17" s="28">
        <v>21</v>
      </c>
      <c r="E17" s="28">
        <v>17</v>
      </c>
      <c r="F17" s="28">
        <v>23</v>
      </c>
      <c r="G17" s="28">
        <v>21</v>
      </c>
      <c r="H17" s="28">
        <v>13</v>
      </c>
      <c r="I17" s="28">
        <v>4</v>
      </c>
      <c r="J17" s="28">
        <v>1</v>
      </c>
      <c r="K17" s="28">
        <v>0</v>
      </c>
      <c r="L17" s="28">
        <v>113</v>
      </c>
      <c r="M17" s="28">
        <v>600</v>
      </c>
      <c r="N17" s="28">
        <v>66.38000000000001</v>
      </c>
    </row>
    <row r="18" spans="1:14">
      <c r="A18" s="34" t="s">
        <v>231</v>
      </c>
      <c r="B18" s="34" t="s">
        <v>175</v>
      </c>
      <c r="C18" s="28">
        <f>'SEC-A'!G47</f>
        <v>13</v>
      </c>
      <c r="D18" s="28">
        <f>'SEC-A'!H47</f>
        <v>5</v>
      </c>
      <c r="E18" s="28">
        <f>'SEC-A'!I47</f>
        <v>4</v>
      </c>
      <c r="F18" s="28">
        <f>'SEC-A'!J47</f>
        <v>4</v>
      </c>
      <c r="G18" s="28">
        <f>'SEC-A'!K47</f>
        <v>2</v>
      </c>
      <c r="H18" s="28">
        <f>'SEC-A'!L47</f>
        <v>0</v>
      </c>
      <c r="I18" s="28">
        <f>'SEC-A'!M47</f>
        <v>0</v>
      </c>
      <c r="J18" s="28">
        <f>'SEC-A'!N47</f>
        <v>0</v>
      </c>
      <c r="K18" s="28">
        <f>'SEC-A'!O47</f>
        <v>0</v>
      </c>
      <c r="L18" s="28">
        <f>'SEC-A'!P47</f>
        <v>28</v>
      </c>
      <c r="M18" s="28">
        <f>'SEC-A'!Q47</f>
        <v>191</v>
      </c>
      <c r="N18" s="28">
        <f>'SEC-A'!R47</f>
        <v>85.27000000000001</v>
      </c>
    </row>
    <row r="19" spans="1:14">
      <c r="A19" s="34" t="s">
        <v>232</v>
      </c>
      <c r="B19" s="34" t="s">
        <v>175</v>
      </c>
      <c r="C19" s="28">
        <f>'SEC-B'!G47</f>
        <v>2</v>
      </c>
      <c r="D19" s="28">
        <f>'SEC-B'!H47</f>
        <v>3</v>
      </c>
      <c r="E19" s="28">
        <f>'SEC-B'!I47</f>
        <v>10</v>
      </c>
      <c r="F19" s="28">
        <f>'SEC-B'!J47</f>
        <v>7</v>
      </c>
      <c r="G19" s="28">
        <f>'SEC-B'!K47</f>
        <v>2</v>
      </c>
      <c r="H19" s="28">
        <f>'SEC-B'!L47</f>
        <v>4</v>
      </c>
      <c r="I19" s="28">
        <f>'SEC-B'!M47</f>
        <v>0</v>
      </c>
      <c r="J19" s="28">
        <f>'SEC-B'!N47</f>
        <v>0</v>
      </c>
      <c r="K19" s="28">
        <f>'SEC-B'!O47</f>
        <v>0</v>
      </c>
      <c r="L19" s="28">
        <f>'SEC-B'!P47</f>
        <v>28</v>
      </c>
      <c r="M19" s="28">
        <f>'SEC-B'!Q47</f>
        <v>152</v>
      </c>
      <c r="N19" s="28">
        <f>'SEC-B'!R47</f>
        <v>67.86</v>
      </c>
    </row>
    <row r="20" spans="1:14">
      <c r="A20" s="36" t="s">
        <v>233</v>
      </c>
      <c r="B20" s="34" t="s">
        <v>175</v>
      </c>
      <c r="C20" s="28">
        <f>'SEC-C'!G47</f>
        <v>4</v>
      </c>
      <c r="D20" s="28">
        <f>'SEC-C'!H47</f>
        <v>5</v>
      </c>
      <c r="E20" s="28">
        <f>'SEC-C'!I47</f>
        <v>9</v>
      </c>
      <c r="F20" s="28">
        <f>'SEC-C'!J47</f>
        <v>3</v>
      </c>
      <c r="G20" s="28">
        <f>'SEC-C'!K47</f>
        <v>4</v>
      </c>
      <c r="H20" s="28">
        <f>'SEC-C'!L47</f>
        <v>4</v>
      </c>
      <c r="I20" s="28">
        <f>'SEC-C'!M47</f>
        <v>0</v>
      </c>
      <c r="J20" s="28">
        <f>'SEC-C'!N47</f>
        <v>0</v>
      </c>
      <c r="K20" s="28">
        <f>'SEC-C'!O47</f>
        <v>0</v>
      </c>
      <c r="L20" s="28">
        <f>'SEC-C'!P47</f>
        <v>29</v>
      </c>
      <c r="M20" s="28">
        <f>'SEC-C'!Q47</f>
        <v>164</v>
      </c>
      <c r="N20" s="28">
        <f>'SEC-C'!R47</f>
        <v>70.690000000000012</v>
      </c>
    </row>
    <row r="21" spans="1:14">
      <c r="A21" s="34" t="s">
        <v>234</v>
      </c>
      <c r="B21" s="34" t="s">
        <v>175</v>
      </c>
      <c r="C21" s="28">
        <f>'SEC-D'!G46</f>
        <v>7</v>
      </c>
      <c r="D21" s="28">
        <f>'SEC-D'!H46</f>
        <v>8</v>
      </c>
      <c r="E21" s="28">
        <f>'SEC-D'!I46</f>
        <v>5</v>
      </c>
      <c r="F21" s="28">
        <f>'SEC-D'!J46</f>
        <v>4</v>
      </c>
      <c r="G21" s="28">
        <f>'SEC-D'!K46</f>
        <v>2</v>
      </c>
      <c r="H21" s="28">
        <f>'SEC-D'!L46</f>
        <v>1</v>
      </c>
      <c r="I21" s="28">
        <f>'SEC-D'!M46</f>
        <v>1</v>
      </c>
      <c r="J21" s="28">
        <f>'SEC-D'!N46</f>
        <v>0</v>
      </c>
      <c r="K21" s="28">
        <f>'SEC-D'!O46</f>
        <v>0</v>
      </c>
      <c r="L21" s="28">
        <f>'SEC-D'!P46</f>
        <v>28</v>
      </c>
      <c r="M21" s="28">
        <f>'SEC-D'!Q46</f>
        <v>175</v>
      </c>
      <c r="N21" s="28">
        <f>'SEC-D'!R46</f>
        <v>78.13000000000001</v>
      </c>
    </row>
    <row r="22" spans="1:14">
      <c r="A22" s="34" t="s">
        <v>235</v>
      </c>
      <c r="B22" s="34" t="s">
        <v>244</v>
      </c>
      <c r="C22" s="28">
        <f>'SEC-A'!G48+'SEC-B'!G48</f>
        <v>6</v>
      </c>
      <c r="D22" s="28">
        <f>'SEC-A'!H48+'SEC-B'!H48</f>
        <v>8</v>
      </c>
      <c r="E22" s="28">
        <f>'SEC-A'!I48+'SEC-B'!I48</f>
        <v>9</v>
      </c>
      <c r="F22" s="28">
        <f>'SEC-A'!J48+'SEC-B'!J48</f>
        <v>9</v>
      </c>
      <c r="G22" s="28">
        <f>'SEC-A'!K48+'SEC-B'!K48</f>
        <v>9</v>
      </c>
      <c r="H22" s="28">
        <f>'SEC-A'!L48+'SEC-B'!L48</f>
        <v>9</v>
      </c>
      <c r="I22" s="28">
        <f>'SEC-A'!M48+'SEC-B'!M48</f>
        <v>6</v>
      </c>
      <c r="J22" s="28">
        <f>'SEC-A'!N48+'SEC-B'!N48</f>
        <v>0</v>
      </c>
      <c r="K22" s="28">
        <f>'SEC-A'!O48+'SEC-B'!O48</f>
        <v>0</v>
      </c>
      <c r="L22" s="28">
        <f>'SEC-A'!P48+'SEC-B'!P48</f>
        <v>56</v>
      </c>
      <c r="M22" s="28">
        <f>'SEC-A'!Q48+'SEC-B'!Q48</f>
        <v>278</v>
      </c>
      <c r="N22" s="28">
        <f>ROUNDUP(M22*12.5/L22,2)</f>
        <v>62.059999999999995</v>
      </c>
    </row>
    <row r="23" spans="1:14">
      <c r="A23" s="34" t="s">
        <v>236</v>
      </c>
      <c r="B23" s="34" t="s">
        <v>244</v>
      </c>
      <c r="C23" s="28">
        <f>'SEC-C'!G48+'SEC-D'!G47</f>
        <v>6</v>
      </c>
      <c r="D23" s="28">
        <f>'SEC-C'!H48+'SEC-D'!H47</f>
        <v>3</v>
      </c>
      <c r="E23" s="28">
        <f>'SEC-C'!I48+'SEC-D'!I47</f>
        <v>11</v>
      </c>
      <c r="F23" s="28">
        <f>'SEC-C'!J48+'SEC-D'!J47</f>
        <v>12</v>
      </c>
      <c r="G23" s="28">
        <f>'SEC-C'!K48+'SEC-D'!K47</f>
        <v>9</v>
      </c>
      <c r="H23" s="28">
        <f>'SEC-C'!L48+'SEC-D'!L47</f>
        <v>13</v>
      </c>
      <c r="I23" s="28">
        <f>'SEC-C'!M48+'SEC-D'!M47</f>
        <v>3</v>
      </c>
      <c r="J23" s="28">
        <f>'SEC-C'!N48+'SEC-D'!N47</f>
        <v>0</v>
      </c>
      <c r="K23" s="28">
        <f>'SEC-C'!O48+'SEC-D'!O47</f>
        <v>0</v>
      </c>
      <c r="L23" s="28">
        <f>'SEC-C'!P48+'SEC-D'!P47</f>
        <v>57</v>
      </c>
      <c r="M23" s="28">
        <f>'SEC-C'!Q48+'SEC-D'!Q47</f>
        <v>276</v>
      </c>
      <c r="N23" s="28">
        <f>ROUNDUP(M23*12.5/L23,2)</f>
        <v>60.53</v>
      </c>
    </row>
    <row r="26" spans="1:14" ht="58.5" customHeight="1"/>
  </sheetData>
  <mergeCells count="3">
    <mergeCell ref="A1:I1"/>
    <mergeCell ref="A2:I2"/>
    <mergeCell ref="A3:I3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0"/>
  <sheetViews>
    <sheetView topLeftCell="A109" workbookViewId="0">
      <selection activeCell="P129" sqref="P129"/>
    </sheetView>
  </sheetViews>
  <sheetFormatPr defaultRowHeight="15"/>
  <cols>
    <col min="1" max="1" width="8.42578125" customWidth="1"/>
    <col min="2" max="2" width="4.140625" customWidth="1"/>
    <col min="3" max="3" width="18" customWidth="1"/>
    <col min="4" max="13" width="4" customWidth="1"/>
    <col min="14" max="14" width="5.5703125" customWidth="1"/>
    <col min="15" max="15" width="5.7109375" customWidth="1"/>
    <col min="16" max="16" width="6" customWidth="1"/>
  </cols>
  <sheetData>
    <row r="1" spans="1:17" ht="15.75">
      <c r="A1" s="70" t="s">
        <v>141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9"/>
      <c r="Q1" s="9"/>
    </row>
    <row r="2" spans="1:17" ht="15.75">
      <c r="A2" s="70" t="s">
        <v>137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"/>
      <c r="Q2" s="9"/>
    </row>
    <row r="3" spans="1:17" ht="15.75">
      <c r="A3" s="69" t="s">
        <v>142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7" ht="33.75" customHeight="1">
      <c r="A4" s="71" t="s">
        <v>2</v>
      </c>
      <c r="B4" s="60" t="s">
        <v>3</v>
      </c>
      <c r="C4" s="60" t="s">
        <v>4</v>
      </c>
      <c r="D4" s="65" t="s">
        <v>5</v>
      </c>
      <c r="E4" s="66"/>
      <c r="F4" s="65" t="s">
        <v>145</v>
      </c>
      <c r="G4" s="66"/>
      <c r="H4" s="65" t="s">
        <v>146</v>
      </c>
      <c r="I4" s="66"/>
      <c r="J4" s="65" t="s">
        <v>147</v>
      </c>
      <c r="K4" s="66"/>
      <c r="L4" s="65" t="s">
        <v>148</v>
      </c>
      <c r="M4" s="66"/>
      <c r="N4" s="55" t="s">
        <v>143</v>
      </c>
      <c r="O4" s="61" t="s">
        <v>140</v>
      </c>
      <c r="P4" s="60" t="s">
        <v>6</v>
      </c>
    </row>
    <row r="5" spans="1:17">
      <c r="A5" s="72"/>
      <c r="B5" s="60"/>
      <c r="C5" s="60"/>
      <c r="D5" s="55" t="s">
        <v>144</v>
      </c>
      <c r="E5" s="55" t="s">
        <v>7</v>
      </c>
      <c r="F5" s="55" t="s">
        <v>144</v>
      </c>
      <c r="G5" s="55" t="s">
        <v>7</v>
      </c>
      <c r="H5" s="55" t="s">
        <v>144</v>
      </c>
      <c r="I5" s="55" t="s">
        <v>7</v>
      </c>
      <c r="J5" s="55" t="s">
        <v>144</v>
      </c>
      <c r="K5" s="55" t="s">
        <v>7</v>
      </c>
      <c r="L5" s="55" t="s">
        <v>144</v>
      </c>
      <c r="M5" s="55" t="s">
        <v>7</v>
      </c>
      <c r="N5" s="55">
        <v>500</v>
      </c>
      <c r="O5" s="62"/>
      <c r="P5" s="60"/>
    </row>
    <row r="6" spans="1:17">
      <c r="A6" s="10">
        <v>12165963</v>
      </c>
      <c r="B6" s="10" t="s">
        <v>23</v>
      </c>
      <c r="C6" s="11" t="s">
        <v>130</v>
      </c>
      <c r="D6" s="10">
        <v>97</v>
      </c>
      <c r="E6" s="10" t="s">
        <v>15</v>
      </c>
      <c r="F6" s="10">
        <v>97</v>
      </c>
      <c r="G6" s="10" t="s">
        <v>15</v>
      </c>
      <c r="H6" s="10">
        <v>100</v>
      </c>
      <c r="I6" s="10" t="s">
        <v>15</v>
      </c>
      <c r="J6" s="10">
        <v>100</v>
      </c>
      <c r="K6" s="10" t="s">
        <v>15</v>
      </c>
      <c r="L6" s="10">
        <v>99</v>
      </c>
      <c r="M6" s="10" t="s">
        <v>15</v>
      </c>
      <c r="N6" s="10">
        <f t="shared" ref="N6:N37" si="0">D6+F6+H6+J6+L6</f>
        <v>493</v>
      </c>
      <c r="O6" s="10">
        <f t="shared" ref="O6:O37" si="1">ROUNDUP(N6/5,2)</f>
        <v>98.6</v>
      </c>
      <c r="P6" s="10" t="s">
        <v>13</v>
      </c>
    </row>
    <row r="7" spans="1:17">
      <c r="A7" s="10">
        <v>12165939</v>
      </c>
      <c r="B7" s="10" t="s">
        <v>8</v>
      </c>
      <c r="C7" s="11" t="s">
        <v>106</v>
      </c>
      <c r="D7" s="10">
        <v>96</v>
      </c>
      <c r="E7" s="10" t="s">
        <v>15</v>
      </c>
      <c r="F7" s="10">
        <v>95</v>
      </c>
      <c r="G7" s="10" t="s">
        <v>15</v>
      </c>
      <c r="H7" s="10">
        <v>97</v>
      </c>
      <c r="I7" s="10" t="s">
        <v>15</v>
      </c>
      <c r="J7" s="10">
        <v>97</v>
      </c>
      <c r="K7" s="10" t="s">
        <v>15</v>
      </c>
      <c r="L7" s="10">
        <v>98</v>
      </c>
      <c r="M7" s="10" t="s">
        <v>15</v>
      </c>
      <c r="N7" s="10">
        <f t="shared" si="0"/>
        <v>483</v>
      </c>
      <c r="O7" s="10">
        <f t="shared" si="1"/>
        <v>96.6</v>
      </c>
      <c r="P7" s="10" t="s">
        <v>13</v>
      </c>
    </row>
    <row r="8" spans="1:17">
      <c r="A8" s="10">
        <v>12165862</v>
      </c>
      <c r="B8" s="10" t="s">
        <v>23</v>
      </c>
      <c r="C8" s="11" t="s">
        <v>27</v>
      </c>
      <c r="D8" s="10">
        <v>83</v>
      </c>
      <c r="E8" s="10" t="s">
        <v>12</v>
      </c>
      <c r="F8" s="10">
        <v>96</v>
      </c>
      <c r="G8" s="10" t="s">
        <v>15</v>
      </c>
      <c r="H8" s="10">
        <v>99</v>
      </c>
      <c r="I8" s="10" t="s">
        <v>15</v>
      </c>
      <c r="J8" s="10">
        <v>97</v>
      </c>
      <c r="K8" s="10" t="s">
        <v>15</v>
      </c>
      <c r="L8" s="10">
        <v>99</v>
      </c>
      <c r="M8" s="10" t="s">
        <v>15</v>
      </c>
      <c r="N8" s="10">
        <f t="shared" si="0"/>
        <v>474</v>
      </c>
      <c r="O8" s="10">
        <f t="shared" si="1"/>
        <v>94.8</v>
      </c>
      <c r="P8" s="10" t="s">
        <v>13</v>
      </c>
    </row>
    <row r="9" spans="1:17">
      <c r="A9" s="10">
        <v>12165856</v>
      </c>
      <c r="B9" s="10" t="s">
        <v>8</v>
      </c>
      <c r="C9" s="11" t="s">
        <v>17</v>
      </c>
      <c r="D9" s="10">
        <v>83</v>
      </c>
      <c r="E9" s="10" t="s">
        <v>12</v>
      </c>
      <c r="F9" s="10">
        <v>98</v>
      </c>
      <c r="G9" s="10" t="s">
        <v>15</v>
      </c>
      <c r="H9" s="10">
        <v>91</v>
      </c>
      <c r="I9" s="10" t="s">
        <v>15</v>
      </c>
      <c r="J9" s="10">
        <v>98</v>
      </c>
      <c r="K9" s="10" t="s">
        <v>15</v>
      </c>
      <c r="L9" s="10">
        <v>100</v>
      </c>
      <c r="M9" s="10" t="s">
        <v>15</v>
      </c>
      <c r="N9" s="10">
        <f t="shared" si="0"/>
        <v>470</v>
      </c>
      <c r="O9" s="10">
        <f t="shared" si="1"/>
        <v>94</v>
      </c>
      <c r="P9" s="10" t="s">
        <v>13</v>
      </c>
    </row>
    <row r="10" spans="1:17">
      <c r="A10" s="10">
        <v>12165950</v>
      </c>
      <c r="B10" s="10" t="s">
        <v>23</v>
      </c>
      <c r="C10" s="11" t="s">
        <v>117</v>
      </c>
      <c r="D10" s="10">
        <v>96</v>
      </c>
      <c r="E10" s="10" t="s">
        <v>15</v>
      </c>
      <c r="F10" s="10">
        <v>89</v>
      </c>
      <c r="G10" s="10" t="s">
        <v>11</v>
      </c>
      <c r="H10" s="10">
        <v>95</v>
      </c>
      <c r="I10" s="10" t="s">
        <v>15</v>
      </c>
      <c r="J10" s="10">
        <v>90</v>
      </c>
      <c r="K10" s="10" t="s">
        <v>15</v>
      </c>
      <c r="L10" s="10">
        <v>98</v>
      </c>
      <c r="M10" s="10" t="s">
        <v>15</v>
      </c>
      <c r="N10" s="10">
        <f t="shared" si="0"/>
        <v>468</v>
      </c>
      <c r="O10" s="10">
        <f t="shared" si="1"/>
        <v>93.6</v>
      </c>
      <c r="P10" s="10" t="s">
        <v>13</v>
      </c>
    </row>
    <row r="11" spans="1:17">
      <c r="A11" s="10">
        <v>12165967</v>
      </c>
      <c r="B11" s="10" t="s">
        <v>23</v>
      </c>
      <c r="C11" s="11" t="s">
        <v>134</v>
      </c>
      <c r="D11" s="10">
        <v>92</v>
      </c>
      <c r="E11" s="10" t="s">
        <v>15</v>
      </c>
      <c r="F11" s="10">
        <v>92</v>
      </c>
      <c r="G11" s="10" t="s">
        <v>15</v>
      </c>
      <c r="H11" s="10">
        <v>90</v>
      </c>
      <c r="I11" s="10" t="s">
        <v>11</v>
      </c>
      <c r="J11" s="10">
        <v>94</v>
      </c>
      <c r="K11" s="10" t="s">
        <v>15</v>
      </c>
      <c r="L11" s="10">
        <v>98</v>
      </c>
      <c r="M11" s="10" t="s">
        <v>15</v>
      </c>
      <c r="N11" s="10">
        <f t="shared" si="0"/>
        <v>466</v>
      </c>
      <c r="O11" s="10">
        <f t="shared" si="1"/>
        <v>93.2</v>
      </c>
      <c r="P11" s="10" t="s">
        <v>13</v>
      </c>
    </row>
    <row r="12" spans="1:17">
      <c r="A12" s="10">
        <v>12165865</v>
      </c>
      <c r="B12" s="10" t="s">
        <v>23</v>
      </c>
      <c r="C12" s="11" t="s">
        <v>30</v>
      </c>
      <c r="D12" s="10">
        <v>77</v>
      </c>
      <c r="E12" s="10" t="s">
        <v>20</v>
      </c>
      <c r="F12" s="10">
        <v>95</v>
      </c>
      <c r="G12" s="10" t="s">
        <v>15</v>
      </c>
      <c r="H12" s="10">
        <v>94</v>
      </c>
      <c r="I12" s="10" t="s">
        <v>15</v>
      </c>
      <c r="J12" s="10">
        <v>97</v>
      </c>
      <c r="K12" s="10" t="s">
        <v>15</v>
      </c>
      <c r="L12" s="10">
        <v>99</v>
      </c>
      <c r="M12" s="10" t="s">
        <v>15</v>
      </c>
      <c r="N12" s="10">
        <f t="shared" si="0"/>
        <v>462</v>
      </c>
      <c r="O12" s="10">
        <f t="shared" si="1"/>
        <v>92.4</v>
      </c>
      <c r="P12" s="10" t="s">
        <v>13</v>
      </c>
    </row>
    <row r="13" spans="1:17">
      <c r="A13" s="10">
        <v>12165930</v>
      </c>
      <c r="B13" s="10" t="s">
        <v>23</v>
      </c>
      <c r="C13" s="11" t="s">
        <v>98</v>
      </c>
      <c r="D13" s="10">
        <v>95</v>
      </c>
      <c r="E13" s="10" t="s">
        <v>15</v>
      </c>
      <c r="F13" s="10">
        <v>94</v>
      </c>
      <c r="G13" s="10" t="s">
        <v>15</v>
      </c>
      <c r="H13" s="10">
        <v>94</v>
      </c>
      <c r="I13" s="10" t="s">
        <v>15</v>
      </c>
      <c r="J13" s="10">
        <v>84</v>
      </c>
      <c r="K13" s="10" t="s">
        <v>11</v>
      </c>
      <c r="L13" s="10">
        <v>95</v>
      </c>
      <c r="M13" s="10" t="s">
        <v>15</v>
      </c>
      <c r="N13" s="10">
        <f t="shared" si="0"/>
        <v>462</v>
      </c>
      <c r="O13" s="10">
        <f t="shared" si="1"/>
        <v>92.4</v>
      </c>
      <c r="P13" s="10" t="s">
        <v>13</v>
      </c>
    </row>
    <row r="14" spans="1:17">
      <c r="A14" s="10">
        <v>12165940</v>
      </c>
      <c r="B14" s="10" t="s">
        <v>8</v>
      </c>
      <c r="C14" s="11" t="s">
        <v>107</v>
      </c>
      <c r="D14" s="10">
        <v>88</v>
      </c>
      <c r="E14" s="10" t="s">
        <v>11</v>
      </c>
      <c r="F14" s="10">
        <v>95</v>
      </c>
      <c r="G14" s="10" t="s">
        <v>15</v>
      </c>
      <c r="H14" s="10">
        <v>90</v>
      </c>
      <c r="I14" s="10" t="s">
        <v>11</v>
      </c>
      <c r="J14" s="10">
        <v>90</v>
      </c>
      <c r="K14" s="10" t="s">
        <v>15</v>
      </c>
      <c r="L14" s="10">
        <v>97</v>
      </c>
      <c r="M14" s="10" t="s">
        <v>15</v>
      </c>
      <c r="N14" s="10">
        <f t="shared" si="0"/>
        <v>460</v>
      </c>
      <c r="O14" s="10">
        <f t="shared" si="1"/>
        <v>92</v>
      </c>
      <c r="P14" s="10" t="s">
        <v>13</v>
      </c>
    </row>
    <row r="15" spans="1:17">
      <c r="A15" s="10">
        <v>12165946</v>
      </c>
      <c r="B15" s="10" t="s">
        <v>8</v>
      </c>
      <c r="C15" s="11" t="s">
        <v>113</v>
      </c>
      <c r="D15" s="10">
        <v>92</v>
      </c>
      <c r="E15" s="10" t="s">
        <v>15</v>
      </c>
      <c r="F15" s="10">
        <v>91</v>
      </c>
      <c r="G15" s="10" t="s">
        <v>11</v>
      </c>
      <c r="H15" s="10">
        <v>91</v>
      </c>
      <c r="I15" s="10" t="s">
        <v>15</v>
      </c>
      <c r="J15" s="10">
        <v>83</v>
      </c>
      <c r="K15" s="10" t="s">
        <v>11</v>
      </c>
      <c r="L15" s="10">
        <v>95</v>
      </c>
      <c r="M15" s="10" t="s">
        <v>15</v>
      </c>
      <c r="N15" s="10">
        <f t="shared" si="0"/>
        <v>452</v>
      </c>
      <c r="O15" s="10">
        <f t="shared" si="1"/>
        <v>90.4</v>
      </c>
      <c r="P15" s="10" t="s">
        <v>13</v>
      </c>
    </row>
    <row r="16" spans="1:17">
      <c r="A16" s="10">
        <v>12165966</v>
      </c>
      <c r="B16" s="10" t="s">
        <v>8</v>
      </c>
      <c r="C16" s="11" t="s">
        <v>133</v>
      </c>
      <c r="D16" s="10">
        <v>83</v>
      </c>
      <c r="E16" s="10" t="s">
        <v>12</v>
      </c>
      <c r="F16" s="10">
        <v>97</v>
      </c>
      <c r="G16" s="10" t="s">
        <v>15</v>
      </c>
      <c r="H16" s="10">
        <v>88</v>
      </c>
      <c r="I16" s="10" t="s">
        <v>11</v>
      </c>
      <c r="J16" s="10">
        <v>88</v>
      </c>
      <c r="K16" s="10" t="s">
        <v>15</v>
      </c>
      <c r="L16" s="10">
        <v>95</v>
      </c>
      <c r="M16" s="10" t="s">
        <v>15</v>
      </c>
      <c r="N16" s="10">
        <f t="shared" si="0"/>
        <v>451</v>
      </c>
      <c r="O16" s="10">
        <f t="shared" si="1"/>
        <v>90.2</v>
      </c>
      <c r="P16" s="10" t="s">
        <v>13</v>
      </c>
    </row>
    <row r="17" spans="1:16">
      <c r="A17" s="10">
        <v>12165857</v>
      </c>
      <c r="B17" s="10" t="s">
        <v>8</v>
      </c>
      <c r="C17" s="11" t="s">
        <v>18</v>
      </c>
      <c r="D17" s="10">
        <v>92</v>
      </c>
      <c r="E17" s="10" t="s">
        <v>15</v>
      </c>
      <c r="F17" s="10">
        <v>90</v>
      </c>
      <c r="G17" s="10" t="s">
        <v>11</v>
      </c>
      <c r="H17" s="10">
        <v>95</v>
      </c>
      <c r="I17" s="10" t="s">
        <v>15</v>
      </c>
      <c r="J17" s="10">
        <v>78</v>
      </c>
      <c r="K17" s="10" t="s">
        <v>11</v>
      </c>
      <c r="L17" s="10">
        <v>95</v>
      </c>
      <c r="M17" s="10" t="s">
        <v>15</v>
      </c>
      <c r="N17" s="10">
        <f t="shared" si="0"/>
        <v>450</v>
      </c>
      <c r="O17" s="10">
        <f t="shared" si="1"/>
        <v>90</v>
      </c>
      <c r="P17" s="10" t="s">
        <v>13</v>
      </c>
    </row>
    <row r="18" spans="1:16">
      <c r="A18" s="10">
        <v>12165874</v>
      </c>
      <c r="B18" s="10" t="s">
        <v>23</v>
      </c>
      <c r="C18" s="11" t="s">
        <v>40</v>
      </c>
      <c r="D18" s="10">
        <v>86</v>
      </c>
      <c r="E18" s="10" t="s">
        <v>11</v>
      </c>
      <c r="F18" s="10">
        <v>90</v>
      </c>
      <c r="G18" s="10" t="s">
        <v>11</v>
      </c>
      <c r="H18" s="10">
        <v>97</v>
      </c>
      <c r="I18" s="10" t="s">
        <v>15</v>
      </c>
      <c r="J18" s="10">
        <v>82</v>
      </c>
      <c r="K18" s="10" t="s">
        <v>11</v>
      </c>
      <c r="L18" s="10">
        <v>93</v>
      </c>
      <c r="M18" s="10" t="s">
        <v>11</v>
      </c>
      <c r="N18" s="10">
        <f t="shared" si="0"/>
        <v>448</v>
      </c>
      <c r="O18" s="10">
        <f t="shared" si="1"/>
        <v>89.6</v>
      </c>
      <c r="P18" s="10" t="s">
        <v>13</v>
      </c>
    </row>
    <row r="19" spans="1:16">
      <c r="A19" s="10">
        <v>12165936</v>
      </c>
      <c r="B19" s="10" t="s">
        <v>23</v>
      </c>
      <c r="C19" s="11" t="s">
        <v>103</v>
      </c>
      <c r="D19" s="10">
        <v>95</v>
      </c>
      <c r="E19" s="10" t="s">
        <v>15</v>
      </c>
      <c r="F19" s="10">
        <v>85</v>
      </c>
      <c r="G19" s="10" t="s">
        <v>12</v>
      </c>
      <c r="H19" s="10">
        <v>94</v>
      </c>
      <c r="I19" s="10" t="s">
        <v>15</v>
      </c>
      <c r="J19" s="10">
        <v>79</v>
      </c>
      <c r="K19" s="10" t="s">
        <v>11</v>
      </c>
      <c r="L19" s="10">
        <v>95</v>
      </c>
      <c r="M19" s="10" t="s">
        <v>15</v>
      </c>
      <c r="N19" s="10">
        <f t="shared" si="0"/>
        <v>448</v>
      </c>
      <c r="O19" s="10">
        <f t="shared" si="1"/>
        <v>89.6</v>
      </c>
      <c r="P19" s="10" t="s">
        <v>13</v>
      </c>
    </row>
    <row r="20" spans="1:16">
      <c r="A20" s="10">
        <v>12165956</v>
      </c>
      <c r="B20" s="10" t="s">
        <v>23</v>
      </c>
      <c r="C20" s="11" t="s">
        <v>123</v>
      </c>
      <c r="D20" s="10">
        <v>89</v>
      </c>
      <c r="E20" s="10" t="s">
        <v>11</v>
      </c>
      <c r="F20" s="10">
        <v>82</v>
      </c>
      <c r="G20" s="10" t="s">
        <v>12</v>
      </c>
      <c r="H20" s="10">
        <v>91</v>
      </c>
      <c r="I20" s="10" t="s">
        <v>15</v>
      </c>
      <c r="J20" s="10">
        <v>87</v>
      </c>
      <c r="K20" s="10" t="s">
        <v>15</v>
      </c>
      <c r="L20" s="10">
        <v>94</v>
      </c>
      <c r="M20" s="10" t="s">
        <v>11</v>
      </c>
      <c r="N20" s="10">
        <f t="shared" si="0"/>
        <v>443</v>
      </c>
      <c r="O20" s="10">
        <f t="shared" si="1"/>
        <v>88.6</v>
      </c>
      <c r="P20" s="10" t="s">
        <v>13</v>
      </c>
    </row>
    <row r="21" spans="1:16">
      <c r="A21" s="10">
        <v>12165875</v>
      </c>
      <c r="B21" s="10" t="s">
        <v>23</v>
      </c>
      <c r="C21" s="11" t="s">
        <v>41</v>
      </c>
      <c r="D21" s="10">
        <v>85</v>
      </c>
      <c r="E21" s="10" t="s">
        <v>11</v>
      </c>
      <c r="F21" s="10">
        <v>91</v>
      </c>
      <c r="G21" s="10" t="s">
        <v>11</v>
      </c>
      <c r="H21" s="10">
        <v>87</v>
      </c>
      <c r="I21" s="10" t="s">
        <v>11</v>
      </c>
      <c r="J21" s="10">
        <v>83</v>
      </c>
      <c r="K21" s="10" t="s">
        <v>11</v>
      </c>
      <c r="L21" s="10">
        <v>95</v>
      </c>
      <c r="M21" s="10" t="s">
        <v>15</v>
      </c>
      <c r="N21" s="10">
        <f t="shared" si="0"/>
        <v>441</v>
      </c>
      <c r="O21" s="10">
        <f t="shared" si="1"/>
        <v>88.2</v>
      </c>
      <c r="P21" s="10" t="s">
        <v>13</v>
      </c>
    </row>
    <row r="22" spans="1:16">
      <c r="A22" s="10">
        <v>12165928</v>
      </c>
      <c r="B22" s="10" t="s">
        <v>23</v>
      </c>
      <c r="C22" s="11" t="s">
        <v>96</v>
      </c>
      <c r="D22" s="10">
        <v>84</v>
      </c>
      <c r="E22" s="10" t="s">
        <v>12</v>
      </c>
      <c r="F22" s="10">
        <v>91</v>
      </c>
      <c r="G22" s="10" t="s">
        <v>11</v>
      </c>
      <c r="H22" s="10">
        <v>94</v>
      </c>
      <c r="I22" s="10" t="s">
        <v>15</v>
      </c>
      <c r="J22" s="10">
        <v>81</v>
      </c>
      <c r="K22" s="10" t="s">
        <v>11</v>
      </c>
      <c r="L22" s="10">
        <v>90</v>
      </c>
      <c r="M22" s="10" t="s">
        <v>11</v>
      </c>
      <c r="N22" s="10">
        <f t="shared" si="0"/>
        <v>440</v>
      </c>
      <c r="O22" s="10">
        <f t="shared" si="1"/>
        <v>88</v>
      </c>
      <c r="P22" s="10" t="s">
        <v>13</v>
      </c>
    </row>
    <row r="23" spans="1:16">
      <c r="A23" s="10">
        <v>12165854</v>
      </c>
      <c r="B23" s="10" t="s">
        <v>8</v>
      </c>
      <c r="C23" s="11" t="s">
        <v>14</v>
      </c>
      <c r="D23" s="10">
        <v>92</v>
      </c>
      <c r="E23" s="10" t="s">
        <v>15</v>
      </c>
      <c r="F23" s="10">
        <v>86</v>
      </c>
      <c r="G23" s="10" t="s">
        <v>11</v>
      </c>
      <c r="H23" s="10">
        <v>84</v>
      </c>
      <c r="I23" s="10" t="s">
        <v>11</v>
      </c>
      <c r="J23" s="10">
        <v>77</v>
      </c>
      <c r="K23" s="10" t="s">
        <v>11</v>
      </c>
      <c r="L23" s="10">
        <v>98</v>
      </c>
      <c r="M23" s="10" t="s">
        <v>15</v>
      </c>
      <c r="N23" s="10">
        <f t="shared" si="0"/>
        <v>437</v>
      </c>
      <c r="O23" s="10">
        <f t="shared" si="1"/>
        <v>87.4</v>
      </c>
      <c r="P23" s="10" t="s">
        <v>13</v>
      </c>
    </row>
    <row r="24" spans="1:16">
      <c r="A24" s="10">
        <v>12165934</v>
      </c>
      <c r="B24" s="10" t="s">
        <v>23</v>
      </c>
      <c r="C24" s="11" t="s">
        <v>101</v>
      </c>
      <c r="D24" s="10">
        <v>93</v>
      </c>
      <c r="E24" s="10" t="s">
        <v>15</v>
      </c>
      <c r="F24" s="10">
        <v>91</v>
      </c>
      <c r="G24" s="10" t="s">
        <v>11</v>
      </c>
      <c r="H24" s="10">
        <v>90</v>
      </c>
      <c r="I24" s="10" t="s">
        <v>11</v>
      </c>
      <c r="J24" s="10">
        <v>68</v>
      </c>
      <c r="K24" s="10" t="s">
        <v>12</v>
      </c>
      <c r="L24" s="10">
        <v>95</v>
      </c>
      <c r="M24" s="10" t="s">
        <v>15</v>
      </c>
      <c r="N24" s="10">
        <f t="shared" si="0"/>
        <v>437</v>
      </c>
      <c r="O24" s="10">
        <f t="shared" si="1"/>
        <v>87.4</v>
      </c>
      <c r="P24" s="10" t="s">
        <v>13</v>
      </c>
    </row>
    <row r="25" spans="1:16">
      <c r="A25" s="10">
        <v>12165944</v>
      </c>
      <c r="B25" s="10" t="s">
        <v>8</v>
      </c>
      <c r="C25" s="11" t="s">
        <v>111</v>
      </c>
      <c r="D25" s="10">
        <v>93</v>
      </c>
      <c r="E25" s="10" t="s">
        <v>15</v>
      </c>
      <c r="F25" s="10">
        <v>84</v>
      </c>
      <c r="G25" s="10" t="s">
        <v>12</v>
      </c>
      <c r="H25" s="10">
        <v>86</v>
      </c>
      <c r="I25" s="10" t="s">
        <v>11</v>
      </c>
      <c r="J25" s="10">
        <v>79</v>
      </c>
      <c r="K25" s="10" t="s">
        <v>11</v>
      </c>
      <c r="L25" s="10">
        <v>95</v>
      </c>
      <c r="M25" s="10" t="s">
        <v>15</v>
      </c>
      <c r="N25" s="10">
        <f t="shared" si="0"/>
        <v>437</v>
      </c>
      <c r="O25" s="10">
        <f t="shared" si="1"/>
        <v>87.4</v>
      </c>
      <c r="P25" s="10" t="s">
        <v>13</v>
      </c>
    </row>
    <row r="26" spans="1:16">
      <c r="A26" s="10">
        <v>12165961</v>
      </c>
      <c r="B26" s="10" t="s">
        <v>23</v>
      </c>
      <c r="C26" s="11" t="s">
        <v>128</v>
      </c>
      <c r="D26" s="10">
        <v>93</v>
      </c>
      <c r="E26" s="10" t="s">
        <v>15</v>
      </c>
      <c r="F26" s="10">
        <v>90</v>
      </c>
      <c r="G26" s="10" t="s">
        <v>11</v>
      </c>
      <c r="H26" s="10">
        <v>84</v>
      </c>
      <c r="I26" s="10" t="s">
        <v>11</v>
      </c>
      <c r="J26" s="10">
        <v>72</v>
      </c>
      <c r="K26" s="10" t="s">
        <v>12</v>
      </c>
      <c r="L26" s="10">
        <v>94</v>
      </c>
      <c r="M26" s="10" t="s">
        <v>11</v>
      </c>
      <c r="N26" s="10">
        <f t="shared" si="0"/>
        <v>433</v>
      </c>
      <c r="O26" s="10">
        <f t="shared" si="1"/>
        <v>86.6</v>
      </c>
      <c r="P26" s="10" t="s">
        <v>13</v>
      </c>
    </row>
    <row r="27" spans="1:16">
      <c r="A27" s="10">
        <v>12165863</v>
      </c>
      <c r="B27" s="10" t="s">
        <v>23</v>
      </c>
      <c r="C27" s="11" t="s">
        <v>28</v>
      </c>
      <c r="D27" s="10">
        <v>87</v>
      </c>
      <c r="E27" s="10" t="s">
        <v>11</v>
      </c>
      <c r="F27" s="10">
        <v>84</v>
      </c>
      <c r="G27" s="10" t="s">
        <v>12</v>
      </c>
      <c r="H27" s="10">
        <v>93</v>
      </c>
      <c r="I27" s="10" t="s">
        <v>15</v>
      </c>
      <c r="J27" s="10">
        <v>71</v>
      </c>
      <c r="K27" s="10" t="s">
        <v>12</v>
      </c>
      <c r="L27" s="10">
        <v>97</v>
      </c>
      <c r="M27" s="10" t="s">
        <v>15</v>
      </c>
      <c r="N27" s="10">
        <f t="shared" si="0"/>
        <v>432</v>
      </c>
      <c r="O27" s="10">
        <f t="shared" si="1"/>
        <v>86.4</v>
      </c>
      <c r="P27" s="10" t="s">
        <v>13</v>
      </c>
    </row>
    <row r="28" spans="1:16">
      <c r="A28" s="10">
        <v>2165876</v>
      </c>
      <c r="B28" s="10" t="s">
        <v>23</v>
      </c>
      <c r="C28" s="11" t="s">
        <v>42</v>
      </c>
      <c r="D28" s="10">
        <v>72</v>
      </c>
      <c r="E28" s="10" t="s">
        <v>10</v>
      </c>
      <c r="F28" s="10">
        <v>83</v>
      </c>
      <c r="G28" s="10" t="s">
        <v>12</v>
      </c>
      <c r="H28" s="10">
        <v>92</v>
      </c>
      <c r="I28" s="10" t="s">
        <v>15</v>
      </c>
      <c r="J28" s="10">
        <v>93</v>
      </c>
      <c r="K28" s="10" t="s">
        <v>15</v>
      </c>
      <c r="L28" s="10">
        <v>91</v>
      </c>
      <c r="M28" s="10" t="s">
        <v>11</v>
      </c>
      <c r="N28" s="10">
        <f t="shared" si="0"/>
        <v>431</v>
      </c>
      <c r="O28" s="10">
        <f t="shared" si="1"/>
        <v>86.2</v>
      </c>
      <c r="P28" s="10" t="s">
        <v>13</v>
      </c>
    </row>
    <row r="29" spans="1:16">
      <c r="A29" s="10">
        <v>12165951</v>
      </c>
      <c r="B29" s="10" t="s">
        <v>23</v>
      </c>
      <c r="C29" s="11" t="s">
        <v>118</v>
      </c>
      <c r="D29" s="10">
        <v>86</v>
      </c>
      <c r="E29" s="10" t="s">
        <v>11</v>
      </c>
      <c r="F29" s="10">
        <v>90</v>
      </c>
      <c r="G29" s="10" t="s">
        <v>11</v>
      </c>
      <c r="H29" s="10">
        <v>86</v>
      </c>
      <c r="I29" s="10" t="s">
        <v>11</v>
      </c>
      <c r="J29" s="10">
        <v>76</v>
      </c>
      <c r="K29" s="10" t="s">
        <v>11</v>
      </c>
      <c r="L29" s="10">
        <v>93</v>
      </c>
      <c r="M29" s="10" t="s">
        <v>11</v>
      </c>
      <c r="N29" s="10">
        <f t="shared" si="0"/>
        <v>431</v>
      </c>
      <c r="O29" s="10">
        <f t="shared" si="1"/>
        <v>86.2</v>
      </c>
      <c r="P29" s="10" t="s">
        <v>13</v>
      </c>
    </row>
    <row r="30" spans="1:16">
      <c r="A30" s="10">
        <v>12165902</v>
      </c>
      <c r="B30" s="10" t="s">
        <v>23</v>
      </c>
      <c r="C30" s="11" t="s">
        <v>70</v>
      </c>
      <c r="D30" s="10">
        <v>81</v>
      </c>
      <c r="E30" s="10" t="s">
        <v>12</v>
      </c>
      <c r="F30" s="10">
        <v>87</v>
      </c>
      <c r="G30" s="10" t="s">
        <v>11</v>
      </c>
      <c r="H30" s="10">
        <v>88</v>
      </c>
      <c r="I30" s="10" t="s">
        <v>11</v>
      </c>
      <c r="J30" s="10">
        <v>82</v>
      </c>
      <c r="K30" s="10" t="s">
        <v>11</v>
      </c>
      <c r="L30" s="10">
        <v>92</v>
      </c>
      <c r="M30" s="10" t="s">
        <v>11</v>
      </c>
      <c r="N30" s="10">
        <f t="shared" si="0"/>
        <v>430</v>
      </c>
      <c r="O30" s="10">
        <f t="shared" si="1"/>
        <v>86</v>
      </c>
      <c r="P30" s="10" t="s">
        <v>13</v>
      </c>
    </row>
    <row r="31" spans="1:16">
      <c r="A31" s="10">
        <v>12165893</v>
      </c>
      <c r="B31" s="10" t="s">
        <v>8</v>
      </c>
      <c r="C31" s="11" t="s">
        <v>60</v>
      </c>
      <c r="D31" s="10">
        <v>73</v>
      </c>
      <c r="E31" s="10" t="s">
        <v>10</v>
      </c>
      <c r="F31" s="10">
        <v>93</v>
      </c>
      <c r="G31" s="10" t="s">
        <v>15</v>
      </c>
      <c r="H31" s="10">
        <v>99</v>
      </c>
      <c r="I31" s="10" t="s">
        <v>15</v>
      </c>
      <c r="J31" s="10">
        <v>80</v>
      </c>
      <c r="K31" s="10" t="s">
        <v>11</v>
      </c>
      <c r="L31" s="10">
        <v>80</v>
      </c>
      <c r="M31" s="10" t="s">
        <v>20</v>
      </c>
      <c r="N31" s="10">
        <f t="shared" si="0"/>
        <v>425</v>
      </c>
      <c r="O31" s="10">
        <f t="shared" si="1"/>
        <v>85</v>
      </c>
      <c r="P31" s="10" t="s">
        <v>13</v>
      </c>
    </row>
    <row r="32" spans="1:16">
      <c r="A32" s="10">
        <v>12165897</v>
      </c>
      <c r="B32" s="10" t="s">
        <v>23</v>
      </c>
      <c r="C32" s="11" t="s">
        <v>64</v>
      </c>
      <c r="D32" s="10">
        <v>77</v>
      </c>
      <c r="E32" s="10" t="s">
        <v>20</v>
      </c>
      <c r="F32" s="10">
        <v>89</v>
      </c>
      <c r="G32" s="10" t="s">
        <v>11</v>
      </c>
      <c r="H32" s="10">
        <v>69</v>
      </c>
      <c r="I32" s="10" t="s">
        <v>20</v>
      </c>
      <c r="J32" s="10">
        <v>95</v>
      </c>
      <c r="K32" s="10" t="s">
        <v>15</v>
      </c>
      <c r="L32" s="10">
        <v>95</v>
      </c>
      <c r="M32" s="10" t="s">
        <v>15</v>
      </c>
      <c r="N32" s="10">
        <f t="shared" si="0"/>
        <v>425</v>
      </c>
      <c r="O32" s="10">
        <f t="shared" si="1"/>
        <v>85</v>
      </c>
      <c r="P32" s="10" t="s">
        <v>13</v>
      </c>
    </row>
    <row r="33" spans="1:16">
      <c r="A33" s="10">
        <v>12165937</v>
      </c>
      <c r="B33" s="10" t="s">
        <v>23</v>
      </c>
      <c r="C33" s="11" t="s">
        <v>104</v>
      </c>
      <c r="D33" s="10">
        <v>87</v>
      </c>
      <c r="E33" s="10" t="s">
        <v>11</v>
      </c>
      <c r="F33" s="10">
        <v>85</v>
      </c>
      <c r="G33" s="10" t="s">
        <v>12</v>
      </c>
      <c r="H33" s="10">
        <v>86</v>
      </c>
      <c r="I33" s="10" t="s">
        <v>11</v>
      </c>
      <c r="J33" s="10">
        <v>69</v>
      </c>
      <c r="K33" s="10" t="s">
        <v>12</v>
      </c>
      <c r="L33" s="10">
        <v>95</v>
      </c>
      <c r="M33" s="10" t="s">
        <v>15</v>
      </c>
      <c r="N33" s="10">
        <f t="shared" si="0"/>
        <v>422</v>
      </c>
      <c r="O33" s="10">
        <f t="shared" si="1"/>
        <v>84.4</v>
      </c>
      <c r="P33" s="10" t="s">
        <v>13</v>
      </c>
    </row>
    <row r="34" spans="1:16">
      <c r="A34" s="10">
        <v>12165942</v>
      </c>
      <c r="B34" s="10" t="s">
        <v>8</v>
      </c>
      <c r="C34" s="11" t="s">
        <v>109</v>
      </c>
      <c r="D34" s="10">
        <v>94</v>
      </c>
      <c r="E34" s="10" t="s">
        <v>15</v>
      </c>
      <c r="F34" s="10">
        <v>89</v>
      </c>
      <c r="G34" s="10" t="s">
        <v>11</v>
      </c>
      <c r="H34" s="10">
        <v>72</v>
      </c>
      <c r="I34" s="10" t="s">
        <v>12</v>
      </c>
      <c r="J34" s="10">
        <v>79</v>
      </c>
      <c r="K34" s="10" t="s">
        <v>11</v>
      </c>
      <c r="L34" s="10">
        <v>85</v>
      </c>
      <c r="M34" s="10" t="s">
        <v>12</v>
      </c>
      <c r="N34" s="10">
        <f t="shared" si="0"/>
        <v>419</v>
      </c>
      <c r="O34" s="10">
        <f t="shared" si="1"/>
        <v>83.8</v>
      </c>
      <c r="P34" s="10" t="s">
        <v>13</v>
      </c>
    </row>
    <row r="35" spans="1:16">
      <c r="A35" s="10">
        <v>12165901</v>
      </c>
      <c r="B35" s="10" t="s">
        <v>23</v>
      </c>
      <c r="C35" s="11" t="s">
        <v>69</v>
      </c>
      <c r="D35" s="10">
        <v>85</v>
      </c>
      <c r="E35" s="10" t="s">
        <v>11</v>
      </c>
      <c r="F35" s="10">
        <v>93</v>
      </c>
      <c r="G35" s="10" t="s">
        <v>15</v>
      </c>
      <c r="H35" s="10">
        <v>92</v>
      </c>
      <c r="I35" s="10" t="s">
        <v>15</v>
      </c>
      <c r="J35" s="10">
        <v>70</v>
      </c>
      <c r="K35" s="10" t="s">
        <v>12</v>
      </c>
      <c r="L35" s="10">
        <v>77</v>
      </c>
      <c r="M35" s="10" t="s">
        <v>20</v>
      </c>
      <c r="N35" s="10">
        <f t="shared" si="0"/>
        <v>417</v>
      </c>
      <c r="O35" s="10">
        <f t="shared" si="1"/>
        <v>83.4</v>
      </c>
      <c r="P35" s="10" t="s">
        <v>13</v>
      </c>
    </row>
    <row r="36" spans="1:16">
      <c r="A36" s="10">
        <v>12165855</v>
      </c>
      <c r="B36" s="10" t="s">
        <v>8</v>
      </c>
      <c r="C36" s="11" t="s">
        <v>16</v>
      </c>
      <c r="D36" s="10">
        <v>81</v>
      </c>
      <c r="E36" s="10" t="s">
        <v>12</v>
      </c>
      <c r="F36" s="10">
        <v>86</v>
      </c>
      <c r="G36" s="10" t="s">
        <v>11</v>
      </c>
      <c r="H36" s="10">
        <v>74</v>
      </c>
      <c r="I36" s="10" t="s">
        <v>12</v>
      </c>
      <c r="J36" s="10">
        <v>78</v>
      </c>
      <c r="K36" s="10" t="s">
        <v>11</v>
      </c>
      <c r="L36" s="10">
        <v>96</v>
      </c>
      <c r="M36" s="10" t="s">
        <v>15</v>
      </c>
      <c r="N36" s="10">
        <f t="shared" si="0"/>
        <v>415</v>
      </c>
      <c r="O36" s="10">
        <f t="shared" si="1"/>
        <v>83</v>
      </c>
      <c r="P36" s="10" t="s">
        <v>13</v>
      </c>
    </row>
    <row r="37" spans="1:16">
      <c r="A37" s="10">
        <v>12165955</v>
      </c>
      <c r="B37" s="10" t="s">
        <v>23</v>
      </c>
      <c r="C37" s="11" t="s">
        <v>122</v>
      </c>
      <c r="D37" s="10">
        <v>84</v>
      </c>
      <c r="E37" s="10" t="s">
        <v>12</v>
      </c>
      <c r="F37" s="10">
        <v>92</v>
      </c>
      <c r="G37" s="10" t="s">
        <v>15</v>
      </c>
      <c r="H37" s="10">
        <v>76</v>
      </c>
      <c r="I37" s="10" t="s">
        <v>12</v>
      </c>
      <c r="J37" s="10">
        <v>68</v>
      </c>
      <c r="K37" s="10" t="s">
        <v>12</v>
      </c>
      <c r="L37" s="10">
        <v>94</v>
      </c>
      <c r="M37" s="10" t="s">
        <v>11</v>
      </c>
      <c r="N37" s="10">
        <f t="shared" si="0"/>
        <v>414</v>
      </c>
      <c r="O37" s="10">
        <f t="shared" si="1"/>
        <v>82.8</v>
      </c>
      <c r="P37" s="10" t="s">
        <v>13</v>
      </c>
    </row>
    <row r="38" spans="1:16">
      <c r="A38" s="10">
        <v>12165964</v>
      </c>
      <c r="B38" s="10" t="s">
        <v>23</v>
      </c>
      <c r="C38" s="11" t="s">
        <v>131</v>
      </c>
      <c r="D38" s="10">
        <v>74</v>
      </c>
      <c r="E38" s="10" t="s">
        <v>20</v>
      </c>
      <c r="F38" s="10">
        <v>87</v>
      </c>
      <c r="G38" s="10" t="s">
        <v>11</v>
      </c>
      <c r="H38" s="10">
        <v>75</v>
      </c>
      <c r="I38" s="10" t="s">
        <v>12</v>
      </c>
      <c r="J38" s="10">
        <v>85</v>
      </c>
      <c r="K38" s="10" t="s">
        <v>15</v>
      </c>
      <c r="L38" s="10">
        <v>93</v>
      </c>
      <c r="M38" s="10" t="s">
        <v>11</v>
      </c>
      <c r="N38" s="10">
        <f t="shared" ref="N38:N69" si="2">D38+F38+H38+J38+L38</f>
        <v>414</v>
      </c>
      <c r="O38" s="10">
        <f t="shared" ref="O38:O69" si="3">ROUNDUP(N38/5,2)</f>
        <v>82.8</v>
      </c>
      <c r="P38" s="10" t="s">
        <v>13</v>
      </c>
    </row>
    <row r="39" spans="1:16">
      <c r="A39" s="10">
        <v>12165870</v>
      </c>
      <c r="B39" s="10" t="s">
        <v>23</v>
      </c>
      <c r="C39" s="11" t="s">
        <v>36</v>
      </c>
      <c r="D39" s="10">
        <v>74</v>
      </c>
      <c r="E39" s="10" t="s">
        <v>20</v>
      </c>
      <c r="F39" s="10">
        <v>79</v>
      </c>
      <c r="G39" s="10" t="s">
        <v>20</v>
      </c>
      <c r="H39" s="10">
        <v>85</v>
      </c>
      <c r="I39" s="10" t="s">
        <v>11</v>
      </c>
      <c r="J39" s="10">
        <v>79</v>
      </c>
      <c r="K39" s="10" t="s">
        <v>11</v>
      </c>
      <c r="L39" s="10">
        <v>96</v>
      </c>
      <c r="M39" s="10" t="s">
        <v>15</v>
      </c>
      <c r="N39" s="10">
        <f t="shared" si="2"/>
        <v>413</v>
      </c>
      <c r="O39" s="10">
        <f t="shared" si="3"/>
        <v>82.6</v>
      </c>
      <c r="P39" s="10" t="s">
        <v>13</v>
      </c>
    </row>
    <row r="40" spans="1:16">
      <c r="A40" s="10">
        <v>12165914</v>
      </c>
      <c r="B40" s="10" t="s">
        <v>8</v>
      </c>
      <c r="C40" s="11" t="s">
        <v>82</v>
      </c>
      <c r="D40" s="10">
        <v>89</v>
      </c>
      <c r="E40" s="10" t="s">
        <v>11</v>
      </c>
      <c r="F40" s="10">
        <v>85</v>
      </c>
      <c r="G40" s="10" t="s">
        <v>12</v>
      </c>
      <c r="H40" s="10">
        <v>77</v>
      </c>
      <c r="I40" s="10" t="s">
        <v>12</v>
      </c>
      <c r="J40" s="10">
        <v>66</v>
      </c>
      <c r="K40" s="10" t="s">
        <v>12</v>
      </c>
      <c r="L40" s="10">
        <v>94</v>
      </c>
      <c r="M40" s="10" t="s">
        <v>11</v>
      </c>
      <c r="N40" s="10">
        <f t="shared" si="2"/>
        <v>411</v>
      </c>
      <c r="O40" s="10">
        <f t="shared" si="3"/>
        <v>82.2</v>
      </c>
      <c r="P40" s="10" t="s">
        <v>13</v>
      </c>
    </row>
    <row r="41" spans="1:16">
      <c r="A41" s="10">
        <v>12165858</v>
      </c>
      <c r="B41" s="10" t="s">
        <v>8</v>
      </c>
      <c r="C41" s="11" t="s">
        <v>19</v>
      </c>
      <c r="D41" s="10">
        <v>82</v>
      </c>
      <c r="E41" s="10" t="s">
        <v>12</v>
      </c>
      <c r="F41" s="10">
        <v>85</v>
      </c>
      <c r="G41" s="10" t="s">
        <v>12</v>
      </c>
      <c r="H41" s="10">
        <v>69</v>
      </c>
      <c r="I41" s="10" t="s">
        <v>20</v>
      </c>
      <c r="J41" s="10">
        <v>79</v>
      </c>
      <c r="K41" s="10" t="s">
        <v>11</v>
      </c>
      <c r="L41" s="10">
        <v>95</v>
      </c>
      <c r="M41" s="10" t="s">
        <v>15</v>
      </c>
      <c r="N41" s="10">
        <f t="shared" si="2"/>
        <v>410</v>
      </c>
      <c r="O41" s="10">
        <f t="shared" si="3"/>
        <v>82</v>
      </c>
      <c r="P41" s="10" t="s">
        <v>13</v>
      </c>
    </row>
    <row r="42" spans="1:16">
      <c r="A42" s="10">
        <v>12165938</v>
      </c>
      <c r="B42" s="10" t="s">
        <v>23</v>
      </c>
      <c r="C42" s="11" t="s">
        <v>105</v>
      </c>
      <c r="D42" s="10">
        <v>88</v>
      </c>
      <c r="E42" s="10" t="s">
        <v>11</v>
      </c>
      <c r="F42" s="10">
        <v>78</v>
      </c>
      <c r="G42" s="10" t="s">
        <v>20</v>
      </c>
      <c r="H42" s="10">
        <v>78</v>
      </c>
      <c r="I42" s="10" t="s">
        <v>12</v>
      </c>
      <c r="J42" s="10">
        <v>76</v>
      </c>
      <c r="K42" s="10" t="s">
        <v>11</v>
      </c>
      <c r="L42" s="10">
        <v>89</v>
      </c>
      <c r="M42" s="10" t="s">
        <v>11</v>
      </c>
      <c r="N42" s="10">
        <f t="shared" si="2"/>
        <v>409</v>
      </c>
      <c r="O42" s="10">
        <f t="shared" si="3"/>
        <v>81.8</v>
      </c>
      <c r="P42" s="10" t="s">
        <v>13</v>
      </c>
    </row>
    <row r="43" spans="1:16">
      <c r="A43" s="10">
        <v>12165919</v>
      </c>
      <c r="B43" s="10" t="s">
        <v>8</v>
      </c>
      <c r="C43" s="11" t="s">
        <v>87</v>
      </c>
      <c r="D43" s="10">
        <v>92</v>
      </c>
      <c r="E43" s="10" t="s">
        <v>15</v>
      </c>
      <c r="F43" s="10">
        <v>90</v>
      </c>
      <c r="G43" s="10" t="s">
        <v>11</v>
      </c>
      <c r="H43" s="10">
        <v>69</v>
      </c>
      <c r="I43" s="10" t="s">
        <v>20</v>
      </c>
      <c r="J43" s="10">
        <v>75</v>
      </c>
      <c r="K43" s="10" t="s">
        <v>11</v>
      </c>
      <c r="L43" s="10">
        <v>77</v>
      </c>
      <c r="M43" s="10" t="s">
        <v>20</v>
      </c>
      <c r="N43" s="10">
        <f t="shared" si="2"/>
        <v>403</v>
      </c>
      <c r="O43" s="10">
        <f t="shared" si="3"/>
        <v>80.599999999999994</v>
      </c>
      <c r="P43" s="10" t="s">
        <v>13</v>
      </c>
    </row>
    <row r="44" spans="1:16">
      <c r="A44" s="10">
        <v>12165869</v>
      </c>
      <c r="B44" s="10" t="s">
        <v>23</v>
      </c>
      <c r="C44" s="11" t="s">
        <v>35</v>
      </c>
      <c r="D44" s="10">
        <v>70</v>
      </c>
      <c r="E44" s="10" t="s">
        <v>10</v>
      </c>
      <c r="F44" s="10">
        <v>82</v>
      </c>
      <c r="G44" s="10" t="s">
        <v>12</v>
      </c>
      <c r="H44" s="10">
        <v>85</v>
      </c>
      <c r="I44" s="10" t="s">
        <v>11</v>
      </c>
      <c r="J44" s="10">
        <v>68</v>
      </c>
      <c r="K44" s="10" t="s">
        <v>12</v>
      </c>
      <c r="L44" s="10">
        <v>95</v>
      </c>
      <c r="M44" s="10" t="s">
        <v>15</v>
      </c>
      <c r="N44" s="10">
        <f t="shared" si="2"/>
        <v>400</v>
      </c>
      <c r="O44" s="10">
        <f t="shared" si="3"/>
        <v>80</v>
      </c>
      <c r="P44" s="10" t="s">
        <v>13</v>
      </c>
    </row>
    <row r="45" spans="1:16">
      <c r="A45" s="10">
        <v>12165904</v>
      </c>
      <c r="B45" s="10" t="s">
        <v>23</v>
      </c>
      <c r="C45" s="11" t="s">
        <v>72</v>
      </c>
      <c r="D45" s="10">
        <v>73</v>
      </c>
      <c r="E45" s="10" t="s">
        <v>10</v>
      </c>
      <c r="F45" s="10">
        <v>81</v>
      </c>
      <c r="G45" s="10" t="s">
        <v>12</v>
      </c>
      <c r="H45" s="10">
        <v>91</v>
      </c>
      <c r="I45" s="10" t="s">
        <v>15</v>
      </c>
      <c r="J45" s="10">
        <v>65</v>
      </c>
      <c r="K45" s="10" t="s">
        <v>20</v>
      </c>
      <c r="L45" s="10">
        <v>89</v>
      </c>
      <c r="M45" s="10" t="s">
        <v>11</v>
      </c>
      <c r="N45" s="10">
        <f t="shared" si="2"/>
        <v>399</v>
      </c>
      <c r="O45" s="10">
        <f t="shared" si="3"/>
        <v>79.8</v>
      </c>
      <c r="P45" s="10" t="s">
        <v>13</v>
      </c>
    </row>
    <row r="46" spans="1:16">
      <c r="A46" s="10">
        <v>12165925</v>
      </c>
      <c r="B46" s="10" t="s">
        <v>23</v>
      </c>
      <c r="C46" s="11" t="s">
        <v>93</v>
      </c>
      <c r="D46" s="10">
        <v>76</v>
      </c>
      <c r="E46" s="10" t="s">
        <v>20</v>
      </c>
      <c r="F46" s="10">
        <v>87</v>
      </c>
      <c r="G46" s="10" t="s">
        <v>11</v>
      </c>
      <c r="H46" s="10">
        <v>81</v>
      </c>
      <c r="I46" s="10" t="s">
        <v>11</v>
      </c>
      <c r="J46" s="10">
        <v>77</v>
      </c>
      <c r="K46" s="10" t="s">
        <v>11</v>
      </c>
      <c r="L46" s="10">
        <v>78</v>
      </c>
      <c r="M46" s="10" t="s">
        <v>20</v>
      </c>
      <c r="N46" s="10">
        <f t="shared" si="2"/>
        <v>399</v>
      </c>
      <c r="O46" s="10">
        <f t="shared" si="3"/>
        <v>79.8</v>
      </c>
      <c r="P46" s="10" t="s">
        <v>13</v>
      </c>
    </row>
    <row r="47" spans="1:16">
      <c r="A47" s="10">
        <v>12165903</v>
      </c>
      <c r="B47" s="10" t="s">
        <v>23</v>
      </c>
      <c r="C47" s="11" t="s">
        <v>71</v>
      </c>
      <c r="D47" s="10">
        <v>68</v>
      </c>
      <c r="E47" s="10" t="s">
        <v>10</v>
      </c>
      <c r="F47" s="10">
        <v>84</v>
      </c>
      <c r="G47" s="10" t="s">
        <v>12</v>
      </c>
      <c r="H47" s="10">
        <v>80</v>
      </c>
      <c r="I47" s="10" t="s">
        <v>12</v>
      </c>
      <c r="J47" s="10">
        <v>80</v>
      </c>
      <c r="K47" s="10" t="s">
        <v>11</v>
      </c>
      <c r="L47" s="10">
        <v>85</v>
      </c>
      <c r="M47" s="10" t="s">
        <v>12</v>
      </c>
      <c r="N47" s="10">
        <f t="shared" si="2"/>
        <v>397</v>
      </c>
      <c r="O47" s="10">
        <f t="shared" si="3"/>
        <v>79.400000000000006</v>
      </c>
      <c r="P47" s="10" t="s">
        <v>13</v>
      </c>
    </row>
    <row r="48" spans="1:16">
      <c r="A48" s="10">
        <v>12165853</v>
      </c>
      <c r="B48" s="10" t="s">
        <v>8</v>
      </c>
      <c r="C48" s="11" t="s">
        <v>9</v>
      </c>
      <c r="D48" s="10">
        <v>72</v>
      </c>
      <c r="E48" s="10" t="s">
        <v>10</v>
      </c>
      <c r="F48" s="10">
        <v>90</v>
      </c>
      <c r="G48" s="10" t="s">
        <v>11</v>
      </c>
      <c r="H48" s="10">
        <v>73</v>
      </c>
      <c r="I48" s="10" t="s">
        <v>12</v>
      </c>
      <c r="J48" s="10">
        <v>66</v>
      </c>
      <c r="K48" s="10" t="s">
        <v>12</v>
      </c>
      <c r="L48" s="10">
        <v>94</v>
      </c>
      <c r="M48" s="10" t="s">
        <v>11</v>
      </c>
      <c r="N48" s="10">
        <f t="shared" si="2"/>
        <v>395</v>
      </c>
      <c r="O48" s="10">
        <f t="shared" si="3"/>
        <v>79</v>
      </c>
      <c r="P48" s="10" t="s">
        <v>13</v>
      </c>
    </row>
    <row r="49" spans="1:16">
      <c r="A49" s="10">
        <v>12165871</v>
      </c>
      <c r="B49" s="10" t="s">
        <v>23</v>
      </c>
      <c r="C49" s="11" t="s">
        <v>37</v>
      </c>
      <c r="D49" s="10">
        <v>78</v>
      </c>
      <c r="E49" s="10" t="s">
        <v>20</v>
      </c>
      <c r="F49" s="10">
        <v>89</v>
      </c>
      <c r="G49" s="10" t="s">
        <v>11</v>
      </c>
      <c r="H49" s="10">
        <v>85</v>
      </c>
      <c r="I49" s="10" t="s">
        <v>11</v>
      </c>
      <c r="J49" s="10">
        <v>64</v>
      </c>
      <c r="K49" s="10" t="s">
        <v>20</v>
      </c>
      <c r="L49" s="10">
        <v>78</v>
      </c>
      <c r="M49" s="10" t="s">
        <v>20</v>
      </c>
      <c r="N49" s="10">
        <f t="shared" si="2"/>
        <v>394</v>
      </c>
      <c r="O49" s="10">
        <f t="shared" si="3"/>
        <v>78.8</v>
      </c>
      <c r="P49" s="10" t="s">
        <v>13</v>
      </c>
    </row>
    <row r="50" spans="1:16">
      <c r="A50" s="10">
        <v>12165917</v>
      </c>
      <c r="B50" s="10" t="s">
        <v>8</v>
      </c>
      <c r="C50" s="11" t="s">
        <v>85</v>
      </c>
      <c r="D50" s="10">
        <v>92</v>
      </c>
      <c r="E50" s="10" t="s">
        <v>15</v>
      </c>
      <c r="F50" s="10">
        <v>87</v>
      </c>
      <c r="G50" s="10" t="s">
        <v>11</v>
      </c>
      <c r="H50" s="10">
        <v>60</v>
      </c>
      <c r="I50" s="10" t="s">
        <v>20</v>
      </c>
      <c r="J50" s="10">
        <v>66</v>
      </c>
      <c r="K50" s="10" t="s">
        <v>12</v>
      </c>
      <c r="L50" s="10">
        <v>89</v>
      </c>
      <c r="M50" s="10" t="s">
        <v>11</v>
      </c>
      <c r="N50" s="10">
        <f t="shared" si="2"/>
        <v>394</v>
      </c>
      <c r="O50" s="10">
        <f t="shared" si="3"/>
        <v>78.8</v>
      </c>
      <c r="P50" s="10" t="s">
        <v>13</v>
      </c>
    </row>
    <row r="51" spans="1:16">
      <c r="A51" s="10">
        <v>12165884</v>
      </c>
      <c r="B51" s="10" t="s">
        <v>8</v>
      </c>
      <c r="C51" s="11" t="s">
        <v>51</v>
      </c>
      <c r="D51" s="10">
        <v>84</v>
      </c>
      <c r="E51" s="10" t="s">
        <v>12</v>
      </c>
      <c r="F51" s="10">
        <v>87</v>
      </c>
      <c r="G51" s="10" t="s">
        <v>11</v>
      </c>
      <c r="H51" s="10">
        <v>59</v>
      </c>
      <c r="I51" s="10" t="s">
        <v>10</v>
      </c>
      <c r="J51" s="10">
        <v>73</v>
      </c>
      <c r="K51" s="10" t="s">
        <v>12</v>
      </c>
      <c r="L51" s="10">
        <v>88</v>
      </c>
      <c r="M51" s="10" t="s">
        <v>12</v>
      </c>
      <c r="N51" s="10">
        <f t="shared" si="2"/>
        <v>391</v>
      </c>
      <c r="O51" s="10">
        <f t="shared" si="3"/>
        <v>78.2</v>
      </c>
      <c r="P51" s="10" t="s">
        <v>13</v>
      </c>
    </row>
    <row r="52" spans="1:16">
      <c r="A52" s="10">
        <v>12165906</v>
      </c>
      <c r="B52" s="10" t="s">
        <v>23</v>
      </c>
      <c r="C52" s="11" t="s">
        <v>74</v>
      </c>
      <c r="D52" s="10">
        <v>79</v>
      </c>
      <c r="E52" s="10" t="s">
        <v>20</v>
      </c>
      <c r="F52" s="10">
        <v>77</v>
      </c>
      <c r="G52" s="10" t="s">
        <v>20</v>
      </c>
      <c r="H52" s="10">
        <v>74</v>
      </c>
      <c r="I52" s="10" t="s">
        <v>12</v>
      </c>
      <c r="J52" s="10">
        <v>69</v>
      </c>
      <c r="K52" s="10" t="s">
        <v>12</v>
      </c>
      <c r="L52" s="10">
        <v>91</v>
      </c>
      <c r="M52" s="10" t="s">
        <v>11</v>
      </c>
      <c r="N52" s="10">
        <f t="shared" si="2"/>
        <v>390</v>
      </c>
      <c r="O52" s="10">
        <f t="shared" si="3"/>
        <v>78</v>
      </c>
      <c r="P52" s="10" t="s">
        <v>13</v>
      </c>
    </row>
    <row r="53" spans="1:16">
      <c r="A53" s="10">
        <v>12165891</v>
      </c>
      <c r="B53" s="10" t="s">
        <v>8</v>
      </c>
      <c r="C53" s="11" t="s">
        <v>58</v>
      </c>
      <c r="D53" s="10">
        <v>76</v>
      </c>
      <c r="E53" s="10" t="s">
        <v>20</v>
      </c>
      <c r="F53" s="10">
        <v>88</v>
      </c>
      <c r="G53" s="10" t="s">
        <v>11</v>
      </c>
      <c r="H53" s="10">
        <v>74</v>
      </c>
      <c r="I53" s="10" t="s">
        <v>12</v>
      </c>
      <c r="J53" s="10">
        <v>68</v>
      </c>
      <c r="K53" s="10" t="s">
        <v>12</v>
      </c>
      <c r="L53" s="10">
        <v>83</v>
      </c>
      <c r="M53" s="10" t="s">
        <v>12</v>
      </c>
      <c r="N53" s="10">
        <f t="shared" si="2"/>
        <v>389</v>
      </c>
      <c r="O53" s="10">
        <f t="shared" si="3"/>
        <v>77.8</v>
      </c>
      <c r="P53" s="10" t="s">
        <v>13</v>
      </c>
    </row>
    <row r="54" spans="1:16">
      <c r="A54" s="10">
        <v>12165918</v>
      </c>
      <c r="B54" s="10" t="s">
        <v>8</v>
      </c>
      <c r="C54" s="11" t="s">
        <v>86</v>
      </c>
      <c r="D54" s="10">
        <v>91</v>
      </c>
      <c r="E54" s="10" t="s">
        <v>15</v>
      </c>
      <c r="F54" s="10">
        <v>85</v>
      </c>
      <c r="G54" s="10" t="s">
        <v>12</v>
      </c>
      <c r="H54" s="10">
        <v>63</v>
      </c>
      <c r="I54" s="10" t="s">
        <v>20</v>
      </c>
      <c r="J54" s="10">
        <v>68</v>
      </c>
      <c r="K54" s="10" t="s">
        <v>12</v>
      </c>
      <c r="L54" s="10">
        <v>82</v>
      </c>
      <c r="M54" s="10" t="s">
        <v>12</v>
      </c>
      <c r="N54" s="10">
        <f t="shared" si="2"/>
        <v>389</v>
      </c>
      <c r="O54" s="10">
        <f t="shared" si="3"/>
        <v>77.8</v>
      </c>
      <c r="P54" s="10" t="s">
        <v>13</v>
      </c>
    </row>
    <row r="55" spans="1:16">
      <c r="A55" s="10">
        <v>12165912</v>
      </c>
      <c r="B55" s="10" t="s">
        <v>8</v>
      </c>
      <c r="C55" s="11" t="s">
        <v>80</v>
      </c>
      <c r="D55" s="10">
        <v>88</v>
      </c>
      <c r="E55" s="10" t="s">
        <v>11</v>
      </c>
      <c r="F55" s="10">
        <v>89</v>
      </c>
      <c r="G55" s="10" t="s">
        <v>11</v>
      </c>
      <c r="H55" s="10">
        <v>65</v>
      </c>
      <c r="I55" s="10" t="s">
        <v>20</v>
      </c>
      <c r="J55" s="10">
        <v>69</v>
      </c>
      <c r="K55" s="10" t="s">
        <v>12</v>
      </c>
      <c r="L55" s="10">
        <v>77</v>
      </c>
      <c r="M55" s="10" t="s">
        <v>20</v>
      </c>
      <c r="N55" s="10">
        <f t="shared" si="2"/>
        <v>388</v>
      </c>
      <c r="O55" s="10">
        <f t="shared" si="3"/>
        <v>77.599999999999994</v>
      </c>
      <c r="P55" s="10" t="s">
        <v>13</v>
      </c>
    </row>
    <row r="56" spans="1:16">
      <c r="A56" s="10">
        <v>12165945</v>
      </c>
      <c r="B56" s="10" t="s">
        <v>8</v>
      </c>
      <c r="C56" s="11" t="s">
        <v>112</v>
      </c>
      <c r="D56" s="10">
        <v>89</v>
      </c>
      <c r="E56" s="10" t="s">
        <v>11</v>
      </c>
      <c r="F56" s="10">
        <v>90</v>
      </c>
      <c r="G56" s="10" t="s">
        <v>11</v>
      </c>
      <c r="H56" s="10">
        <v>51</v>
      </c>
      <c r="I56" s="10" t="s">
        <v>10</v>
      </c>
      <c r="J56" s="10">
        <v>62</v>
      </c>
      <c r="K56" s="10" t="s">
        <v>20</v>
      </c>
      <c r="L56" s="10">
        <v>93</v>
      </c>
      <c r="M56" s="10" t="s">
        <v>11</v>
      </c>
      <c r="N56" s="10">
        <f t="shared" si="2"/>
        <v>385</v>
      </c>
      <c r="O56" s="10">
        <f t="shared" si="3"/>
        <v>77</v>
      </c>
      <c r="P56" s="10" t="s">
        <v>13</v>
      </c>
    </row>
    <row r="57" spans="1:16">
      <c r="A57" s="10">
        <v>12165954</v>
      </c>
      <c r="B57" s="10" t="s">
        <v>23</v>
      </c>
      <c r="C57" s="11" t="s">
        <v>121</v>
      </c>
      <c r="D57" s="10">
        <v>88</v>
      </c>
      <c r="E57" s="10" t="s">
        <v>11</v>
      </c>
      <c r="F57" s="10">
        <v>78</v>
      </c>
      <c r="G57" s="10" t="s">
        <v>20</v>
      </c>
      <c r="H57" s="10">
        <v>70</v>
      </c>
      <c r="I57" s="10" t="s">
        <v>12</v>
      </c>
      <c r="J57" s="10">
        <v>63</v>
      </c>
      <c r="K57" s="10" t="s">
        <v>20</v>
      </c>
      <c r="L57" s="10">
        <v>85</v>
      </c>
      <c r="M57" s="10" t="s">
        <v>12</v>
      </c>
      <c r="N57" s="10">
        <f t="shared" si="2"/>
        <v>384</v>
      </c>
      <c r="O57" s="10">
        <f t="shared" si="3"/>
        <v>76.8</v>
      </c>
      <c r="P57" s="10" t="s">
        <v>13</v>
      </c>
    </row>
    <row r="58" spans="1:16">
      <c r="A58" s="10">
        <v>12165899</v>
      </c>
      <c r="B58" s="10" t="s">
        <v>23</v>
      </c>
      <c r="C58" s="11" t="s">
        <v>66</v>
      </c>
      <c r="D58" s="10">
        <v>71</v>
      </c>
      <c r="E58" s="10" t="s">
        <v>10</v>
      </c>
      <c r="F58" s="10">
        <v>83</v>
      </c>
      <c r="G58" s="10" t="s">
        <v>12</v>
      </c>
      <c r="H58" s="10">
        <v>78</v>
      </c>
      <c r="I58" s="10" t="s">
        <v>12</v>
      </c>
      <c r="J58" s="10">
        <v>61</v>
      </c>
      <c r="K58" s="10" t="s">
        <v>20</v>
      </c>
      <c r="L58" s="10">
        <v>88</v>
      </c>
      <c r="M58" s="10" t="s">
        <v>12</v>
      </c>
      <c r="N58" s="10">
        <f t="shared" si="2"/>
        <v>381</v>
      </c>
      <c r="O58" s="10">
        <f t="shared" si="3"/>
        <v>76.2</v>
      </c>
      <c r="P58" s="10" t="s">
        <v>13</v>
      </c>
    </row>
    <row r="59" spans="1:16">
      <c r="A59" s="10">
        <v>12165873</v>
      </c>
      <c r="B59" s="10" t="s">
        <v>23</v>
      </c>
      <c r="C59" s="11" t="s">
        <v>39</v>
      </c>
      <c r="D59" s="10">
        <v>55</v>
      </c>
      <c r="E59" s="10" t="s">
        <v>25</v>
      </c>
      <c r="F59" s="10">
        <v>79</v>
      </c>
      <c r="G59" s="10" t="s">
        <v>20</v>
      </c>
      <c r="H59" s="10">
        <v>78</v>
      </c>
      <c r="I59" s="10" t="s">
        <v>12</v>
      </c>
      <c r="J59" s="10">
        <v>79</v>
      </c>
      <c r="K59" s="10" t="s">
        <v>11</v>
      </c>
      <c r="L59" s="10">
        <v>86</v>
      </c>
      <c r="M59" s="10" t="s">
        <v>12</v>
      </c>
      <c r="N59" s="10">
        <f t="shared" si="2"/>
        <v>377</v>
      </c>
      <c r="O59" s="10">
        <f t="shared" si="3"/>
        <v>75.400000000000006</v>
      </c>
      <c r="P59" s="10" t="s">
        <v>13</v>
      </c>
    </row>
    <row r="60" spans="1:16">
      <c r="A60" s="10">
        <v>12165924</v>
      </c>
      <c r="B60" s="10" t="s">
        <v>23</v>
      </c>
      <c r="C60" s="11" t="s">
        <v>92</v>
      </c>
      <c r="D60" s="10">
        <v>83</v>
      </c>
      <c r="E60" s="10" t="s">
        <v>12</v>
      </c>
      <c r="F60" s="10">
        <v>67</v>
      </c>
      <c r="G60" s="10" t="s">
        <v>22</v>
      </c>
      <c r="H60" s="10">
        <v>76</v>
      </c>
      <c r="I60" s="10" t="s">
        <v>12</v>
      </c>
      <c r="J60" s="10">
        <v>65</v>
      </c>
      <c r="K60" s="10" t="s">
        <v>20</v>
      </c>
      <c r="L60" s="10">
        <v>83</v>
      </c>
      <c r="M60" s="10" t="s">
        <v>12</v>
      </c>
      <c r="N60" s="10">
        <f t="shared" si="2"/>
        <v>374</v>
      </c>
      <c r="O60" s="10">
        <f t="shared" si="3"/>
        <v>74.8</v>
      </c>
      <c r="P60" s="10" t="s">
        <v>13</v>
      </c>
    </row>
    <row r="61" spans="1:16">
      <c r="A61" s="10">
        <v>12165877</v>
      </c>
      <c r="B61" s="10" t="s">
        <v>8</v>
      </c>
      <c r="C61" s="11" t="s">
        <v>43</v>
      </c>
      <c r="D61" s="10">
        <v>75</v>
      </c>
      <c r="E61" s="10" t="s">
        <v>20</v>
      </c>
      <c r="F61" s="10">
        <v>95</v>
      </c>
      <c r="G61" s="10" t="s">
        <v>15</v>
      </c>
      <c r="H61" s="10">
        <v>59</v>
      </c>
      <c r="I61" s="10" t="s">
        <v>10</v>
      </c>
      <c r="J61" s="10">
        <v>59</v>
      </c>
      <c r="K61" s="10" t="s">
        <v>20</v>
      </c>
      <c r="L61" s="10">
        <v>85</v>
      </c>
      <c r="M61" s="10" t="s">
        <v>12</v>
      </c>
      <c r="N61" s="10">
        <f t="shared" si="2"/>
        <v>373</v>
      </c>
      <c r="O61" s="10">
        <f t="shared" si="3"/>
        <v>74.599999999999994</v>
      </c>
      <c r="P61" s="10" t="s">
        <v>13</v>
      </c>
    </row>
    <row r="62" spans="1:16">
      <c r="A62" s="10">
        <v>12165958</v>
      </c>
      <c r="B62" s="10" t="s">
        <v>23</v>
      </c>
      <c r="C62" s="11" t="s">
        <v>125</v>
      </c>
      <c r="D62" s="10">
        <v>78</v>
      </c>
      <c r="E62" s="10" t="s">
        <v>20</v>
      </c>
      <c r="F62" s="10">
        <v>87</v>
      </c>
      <c r="G62" s="10" t="s">
        <v>11</v>
      </c>
      <c r="H62" s="10">
        <v>55</v>
      </c>
      <c r="I62" s="10" t="s">
        <v>10</v>
      </c>
      <c r="J62" s="10">
        <v>67</v>
      </c>
      <c r="K62" s="10" t="s">
        <v>12</v>
      </c>
      <c r="L62" s="10">
        <v>86</v>
      </c>
      <c r="M62" s="10" t="s">
        <v>12</v>
      </c>
      <c r="N62" s="10">
        <f t="shared" si="2"/>
        <v>373</v>
      </c>
      <c r="O62" s="10">
        <f t="shared" si="3"/>
        <v>74.599999999999994</v>
      </c>
      <c r="P62" s="10" t="s">
        <v>13</v>
      </c>
    </row>
    <row r="63" spans="1:16">
      <c r="A63" s="10">
        <v>12165888</v>
      </c>
      <c r="B63" s="10" t="s">
        <v>8</v>
      </c>
      <c r="C63" s="11" t="s">
        <v>55</v>
      </c>
      <c r="D63" s="10">
        <v>69</v>
      </c>
      <c r="E63" s="10" t="s">
        <v>10</v>
      </c>
      <c r="F63" s="10">
        <v>81</v>
      </c>
      <c r="G63" s="10" t="s">
        <v>12</v>
      </c>
      <c r="H63" s="10">
        <v>70</v>
      </c>
      <c r="I63" s="10" t="s">
        <v>12</v>
      </c>
      <c r="J63" s="10">
        <v>65</v>
      </c>
      <c r="K63" s="10" t="s">
        <v>20</v>
      </c>
      <c r="L63" s="10">
        <v>87</v>
      </c>
      <c r="M63" s="10" t="s">
        <v>12</v>
      </c>
      <c r="N63" s="10">
        <f t="shared" si="2"/>
        <v>372</v>
      </c>
      <c r="O63" s="10">
        <f t="shared" si="3"/>
        <v>74.400000000000006</v>
      </c>
      <c r="P63" s="10" t="s">
        <v>13</v>
      </c>
    </row>
    <row r="64" spans="1:16">
      <c r="A64" s="10">
        <v>12165894</v>
      </c>
      <c r="B64" s="10" t="s">
        <v>8</v>
      </c>
      <c r="C64" s="11" t="s">
        <v>61</v>
      </c>
      <c r="D64" s="10">
        <v>69</v>
      </c>
      <c r="E64" s="10" t="s">
        <v>10</v>
      </c>
      <c r="F64" s="10">
        <v>82</v>
      </c>
      <c r="G64" s="10" t="s">
        <v>12</v>
      </c>
      <c r="H64" s="10">
        <v>70</v>
      </c>
      <c r="I64" s="10" t="s">
        <v>12</v>
      </c>
      <c r="J64" s="10">
        <v>64</v>
      </c>
      <c r="K64" s="10" t="s">
        <v>20</v>
      </c>
      <c r="L64" s="10">
        <v>87</v>
      </c>
      <c r="M64" s="10" t="s">
        <v>12</v>
      </c>
      <c r="N64" s="10">
        <f t="shared" si="2"/>
        <v>372</v>
      </c>
      <c r="O64" s="10">
        <f t="shared" si="3"/>
        <v>74.400000000000006</v>
      </c>
      <c r="P64" s="10" t="s">
        <v>13</v>
      </c>
    </row>
    <row r="65" spans="1:16">
      <c r="A65" s="10">
        <v>12165909</v>
      </c>
      <c r="B65" s="10" t="s">
        <v>23</v>
      </c>
      <c r="C65" s="11" t="s">
        <v>77</v>
      </c>
      <c r="D65" s="10">
        <v>74</v>
      </c>
      <c r="E65" s="10" t="s">
        <v>20</v>
      </c>
      <c r="F65" s="10">
        <v>75</v>
      </c>
      <c r="G65" s="10" t="s">
        <v>10</v>
      </c>
      <c r="H65" s="10">
        <v>78</v>
      </c>
      <c r="I65" s="10" t="s">
        <v>12</v>
      </c>
      <c r="J65" s="10">
        <v>63</v>
      </c>
      <c r="K65" s="10" t="s">
        <v>20</v>
      </c>
      <c r="L65" s="10">
        <v>81</v>
      </c>
      <c r="M65" s="10" t="s">
        <v>20</v>
      </c>
      <c r="N65" s="10">
        <f t="shared" si="2"/>
        <v>371</v>
      </c>
      <c r="O65" s="10">
        <f t="shared" si="3"/>
        <v>74.2</v>
      </c>
      <c r="P65" s="10" t="s">
        <v>13</v>
      </c>
    </row>
    <row r="66" spans="1:16">
      <c r="A66" s="10">
        <v>12165941</v>
      </c>
      <c r="B66" s="10" t="s">
        <v>8</v>
      </c>
      <c r="C66" s="11" t="s">
        <v>108</v>
      </c>
      <c r="D66" s="10">
        <v>79</v>
      </c>
      <c r="E66" s="10" t="s">
        <v>20</v>
      </c>
      <c r="F66" s="10">
        <v>74</v>
      </c>
      <c r="G66" s="10" t="s">
        <v>10</v>
      </c>
      <c r="H66" s="10">
        <v>74</v>
      </c>
      <c r="I66" s="10" t="s">
        <v>12</v>
      </c>
      <c r="J66" s="10">
        <v>64</v>
      </c>
      <c r="K66" s="10" t="s">
        <v>20</v>
      </c>
      <c r="L66" s="10">
        <v>77</v>
      </c>
      <c r="M66" s="10" t="s">
        <v>20</v>
      </c>
      <c r="N66" s="10">
        <f t="shared" si="2"/>
        <v>368</v>
      </c>
      <c r="O66" s="10">
        <f t="shared" si="3"/>
        <v>73.599999999999994</v>
      </c>
      <c r="P66" s="10" t="s">
        <v>13</v>
      </c>
    </row>
    <row r="67" spans="1:16">
      <c r="A67" s="10">
        <v>12165859</v>
      </c>
      <c r="B67" s="10" t="s">
        <v>8</v>
      </c>
      <c r="C67" s="11" t="s">
        <v>21</v>
      </c>
      <c r="D67" s="10">
        <v>79</v>
      </c>
      <c r="E67" s="10" t="s">
        <v>20</v>
      </c>
      <c r="F67" s="10">
        <v>84</v>
      </c>
      <c r="G67" s="10" t="s">
        <v>12</v>
      </c>
      <c r="H67" s="10">
        <v>48</v>
      </c>
      <c r="I67" s="10" t="s">
        <v>22</v>
      </c>
      <c r="J67" s="10">
        <v>62</v>
      </c>
      <c r="K67" s="10" t="s">
        <v>20</v>
      </c>
      <c r="L67" s="10">
        <v>94</v>
      </c>
      <c r="M67" s="10" t="s">
        <v>11</v>
      </c>
      <c r="N67" s="10">
        <f t="shared" si="2"/>
        <v>367</v>
      </c>
      <c r="O67" s="10">
        <f t="shared" si="3"/>
        <v>73.400000000000006</v>
      </c>
      <c r="P67" s="10" t="s">
        <v>13</v>
      </c>
    </row>
    <row r="68" spans="1:16">
      <c r="A68" s="10">
        <v>12165886</v>
      </c>
      <c r="B68" s="10" t="s">
        <v>8</v>
      </c>
      <c r="C68" s="11" t="s">
        <v>53</v>
      </c>
      <c r="D68" s="10">
        <v>64</v>
      </c>
      <c r="E68" s="10" t="s">
        <v>22</v>
      </c>
      <c r="F68" s="10">
        <v>84</v>
      </c>
      <c r="G68" s="10" t="s">
        <v>12</v>
      </c>
      <c r="H68" s="10">
        <v>74</v>
      </c>
      <c r="I68" s="10" t="s">
        <v>12</v>
      </c>
      <c r="J68" s="10">
        <v>58</v>
      </c>
      <c r="K68" s="10" t="s">
        <v>20</v>
      </c>
      <c r="L68" s="10">
        <v>85</v>
      </c>
      <c r="M68" s="10" t="s">
        <v>12</v>
      </c>
      <c r="N68" s="10">
        <f t="shared" si="2"/>
        <v>365</v>
      </c>
      <c r="O68" s="10">
        <f t="shared" si="3"/>
        <v>73</v>
      </c>
      <c r="P68" s="10" t="s">
        <v>13</v>
      </c>
    </row>
    <row r="69" spans="1:16">
      <c r="A69" s="10">
        <v>12165949</v>
      </c>
      <c r="B69" s="10" t="s">
        <v>23</v>
      </c>
      <c r="C69" s="11" t="s">
        <v>116</v>
      </c>
      <c r="D69" s="10">
        <v>80</v>
      </c>
      <c r="E69" s="10" t="s">
        <v>12</v>
      </c>
      <c r="F69" s="10">
        <v>81</v>
      </c>
      <c r="G69" s="10" t="s">
        <v>12</v>
      </c>
      <c r="H69" s="10">
        <v>57</v>
      </c>
      <c r="I69" s="10" t="s">
        <v>10</v>
      </c>
      <c r="J69" s="10">
        <v>55</v>
      </c>
      <c r="K69" s="10" t="s">
        <v>10</v>
      </c>
      <c r="L69" s="10">
        <v>90</v>
      </c>
      <c r="M69" s="10" t="s">
        <v>11</v>
      </c>
      <c r="N69" s="10">
        <f t="shared" si="2"/>
        <v>363</v>
      </c>
      <c r="O69" s="10">
        <f t="shared" si="3"/>
        <v>72.599999999999994</v>
      </c>
      <c r="P69" s="10" t="s">
        <v>13</v>
      </c>
    </row>
    <row r="70" spans="1:16">
      <c r="A70" s="10">
        <v>12165929</v>
      </c>
      <c r="B70" s="10" t="s">
        <v>23</v>
      </c>
      <c r="C70" s="11" t="s">
        <v>97</v>
      </c>
      <c r="D70" s="10">
        <v>75</v>
      </c>
      <c r="E70" s="10" t="s">
        <v>20</v>
      </c>
      <c r="F70" s="10">
        <v>68</v>
      </c>
      <c r="G70" s="10" t="s">
        <v>22</v>
      </c>
      <c r="H70" s="10">
        <v>74</v>
      </c>
      <c r="I70" s="10" t="s">
        <v>12</v>
      </c>
      <c r="J70" s="10">
        <v>56</v>
      </c>
      <c r="K70" s="10" t="s">
        <v>10</v>
      </c>
      <c r="L70" s="10">
        <v>87</v>
      </c>
      <c r="M70" s="10" t="s">
        <v>12</v>
      </c>
      <c r="N70" s="10">
        <f t="shared" ref="N70:N101" si="4">D70+F70+H70+J70+L70</f>
        <v>360</v>
      </c>
      <c r="O70" s="10">
        <f t="shared" ref="O70:O101" si="5">ROUNDUP(N70/5,2)</f>
        <v>72</v>
      </c>
      <c r="P70" s="10" t="s">
        <v>13</v>
      </c>
    </row>
    <row r="71" spans="1:16">
      <c r="A71" s="10">
        <v>12165916</v>
      </c>
      <c r="B71" s="10" t="s">
        <v>8</v>
      </c>
      <c r="C71" s="11" t="s">
        <v>84</v>
      </c>
      <c r="D71" s="10">
        <v>88</v>
      </c>
      <c r="E71" s="10" t="s">
        <v>11</v>
      </c>
      <c r="F71" s="10">
        <v>82</v>
      </c>
      <c r="G71" s="10" t="s">
        <v>12</v>
      </c>
      <c r="H71" s="10">
        <v>50</v>
      </c>
      <c r="I71" s="10" t="s">
        <v>22</v>
      </c>
      <c r="J71" s="10">
        <v>49</v>
      </c>
      <c r="K71" s="10" t="s">
        <v>10</v>
      </c>
      <c r="L71" s="10">
        <v>88</v>
      </c>
      <c r="M71" s="10" t="s">
        <v>12</v>
      </c>
      <c r="N71" s="10">
        <f t="shared" si="4"/>
        <v>357</v>
      </c>
      <c r="O71" s="10">
        <f t="shared" si="5"/>
        <v>71.400000000000006</v>
      </c>
      <c r="P71" s="10" t="s">
        <v>13</v>
      </c>
    </row>
    <row r="72" spans="1:16">
      <c r="A72" s="10">
        <v>12165920</v>
      </c>
      <c r="B72" s="10" t="s">
        <v>8</v>
      </c>
      <c r="C72" s="11" t="s">
        <v>88</v>
      </c>
      <c r="D72" s="10">
        <v>81</v>
      </c>
      <c r="E72" s="10" t="s">
        <v>12</v>
      </c>
      <c r="F72" s="10">
        <v>69</v>
      </c>
      <c r="G72" s="10" t="s">
        <v>10</v>
      </c>
      <c r="H72" s="10">
        <v>64</v>
      </c>
      <c r="I72" s="10" t="s">
        <v>20</v>
      </c>
      <c r="J72" s="10">
        <v>60</v>
      </c>
      <c r="K72" s="10" t="s">
        <v>20</v>
      </c>
      <c r="L72" s="10">
        <v>82</v>
      </c>
      <c r="M72" s="10" t="s">
        <v>12</v>
      </c>
      <c r="N72" s="10">
        <f t="shared" si="4"/>
        <v>356</v>
      </c>
      <c r="O72" s="10">
        <f t="shared" si="5"/>
        <v>71.2</v>
      </c>
      <c r="P72" s="10" t="s">
        <v>13</v>
      </c>
    </row>
    <row r="73" spans="1:16">
      <c r="A73" s="10">
        <v>12165960</v>
      </c>
      <c r="B73" s="10" t="s">
        <v>23</v>
      </c>
      <c r="C73" s="11" t="s">
        <v>127</v>
      </c>
      <c r="D73" s="10">
        <v>80</v>
      </c>
      <c r="E73" s="10" t="s">
        <v>12</v>
      </c>
      <c r="F73" s="10">
        <v>71</v>
      </c>
      <c r="G73" s="10" t="s">
        <v>10</v>
      </c>
      <c r="H73" s="10">
        <v>55</v>
      </c>
      <c r="I73" s="10" t="s">
        <v>10</v>
      </c>
      <c r="J73" s="10">
        <v>59</v>
      </c>
      <c r="K73" s="10" t="s">
        <v>20</v>
      </c>
      <c r="L73" s="10">
        <v>91</v>
      </c>
      <c r="M73" s="10" t="s">
        <v>11</v>
      </c>
      <c r="N73" s="10">
        <f t="shared" si="4"/>
        <v>356</v>
      </c>
      <c r="O73" s="10">
        <f t="shared" si="5"/>
        <v>71.2</v>
      </c>
      <c r="P73" s="10" t="s">
        <v>13</v>
      </c>
    </row>
    <row r="74" spans="1:16">
      <c r="A74" s="10">
        <v>12165927</v>
      </c>
      <c r="B74" s="10" t="s">
        <v>23</v>
      </c>
      <c r="C74" s="11" t="s">
        <v>95</v>
      </c>
      <c r="D74" s="10">
        <v>68</v>
      </c>
      <c r="E74" s="10" t="s">
        <v>10</v>
      </c>
      <c r="F74" s="10">
        <v>76</v>
      </c>
      <c r="G74" s="10" t="s">
        <v>20</v>
      </c>
      <c r="H74" s="10">
        <v>76</v>
      </c>
      <c r="I74" s="10" t="s">
        <v>12</v>
      </c>
      <c r="J74" s="10">
        <v>65</v>
      </c>
      <c r="K74" s="10" t="s">
        <v>20</v>
      </c>
      <c r="L74" s="10">
        <v>70</v>
      </c>
      <c r="M74" s="10" t="s">
        <v>10</v>
      </c>
      <c r="N74" s="10">
        <f t="shared" si="4"/>
        <v>355</v>
      </c>
      <c r="O74" s="10">
        <f t="shared" si="5"/>
        <v>71</v>
      </c>
      <c r="P74" s="10" t="s">
        <v>13</v>
      </c>
    </row>
    <row r="75" spans="1:16">
      <c r="A75" s="10">
        <v>12165892</v>
      </c>
      <c r="B75" s="10" t="s">
        <v>8</v>
      </c>
      <c r="C75" s="11" t="s">
        <v>59</v>
      </c>
      <c r="D75" s="10">
        <v>65</v>
      </c>
      <c r="E75" s="10" t="s">
        <v>22</v>
      </c>
      <c r="F75" s="10">
        <v>89</v>
      </c>
      <c r="G75" s="10" t="s">
        <v>11</v>
      </c>
      <c r="H75" s="10">
        <v>69</v>
      </c>
      <c r="I75" s="10" t="s">
        <v>20</v>
      </c>
      <c r="J75" s="10">
        <v>49</v>
      </c>
      <c r="K75" s="10" t="s">
        <v>10</v>
      </c>
      <c r="L75" s="10">
        <v>82</v>
      </c>
      <c r="M75" s="10" t="s">
        <v>12</v>
      </c>
      <c r="N75" s="10">
        <f t="shared" si="4"/>
        <v>354</v>
      </c>
      <c r="O75" s="10">
        <f t="shared" si="5"/>
        <v>70.8</v>
      </c>
      <c r="P75" s="10" t="s">
        <v>13</v>
      </c>
    </row>
    <row r="76" spans="1:16">
      <c r="A76" s="10">
        <v>12165905</v>
      </c>
      <c r="B76" s="10" t="s">
        <v>23</v>
      </c>
      <c r="C76" s="11" t="s">
        <v>73</v>
      </c>
      <c r="D76" s="10">
        <v>75</v>
      </c>
      <c r="E76" s="10" t="s">
        <v>20</v>
      </c>
      <c r="F76" s="10">
        <v>79</v>
      </c>
      <c r="G76" s="10" t="s">
        <v>20</v>
      </c>
      <c r="H76" s="10">
        <v>53</v>
      </c>
      <c r="I76" s="10" t="s">
        <v>10</v>
      </c>
      <c r="J76" s="10">
        <v>64</v>
      </c>
      <c r="K76" s="10" t="s">
        <v>20</v>
      </c>
      <c r="L76" s="10">
        <v>82</v>
      </c>
      <c r="M76" s="10" t="s">
        <v>12</v>
      </c>
      <c r="N76" s="10">
        <f t="shared" si="4"/>
        <v>353</v>
      </c>
      <c r="O76" s="10">
        <f t="shared" si="5"/>
        <v>70.599999999999994</v>
      </c>
      <c r="P76" s="10" t="s">
        <v>13</v>
      </c>
    </row>
    <row r="77" spans="1:16">
      <c r="A77" s="10">
        <v>12165932</v>
      </c>
      <c r="B77" s="10" t="s">
        <v>23</v>
      </c>
      <c r="C77" s="11" t="s">
        <v>99</v>
      </c>
      <c r="D77" s="10">
        <v>81</v>
      </c>
      <c r="E77" s="10" t="s">
        <v>12</v>
      </c>
      <c r="F77" s="10">
        <v>72</v>
      </c>
      <c r="G77" s="10" t="s">
        <v>10</v>
      </c>
      <c r="H77" s="10">
        <v>60</v>
      </c>
      <c r="I77" s="10" t="s">
        <v>20</v>
      </c>
      <c r="J77" s="10">
        <v>53</v>
      </c>
      <c r="K77" s="10" t="s">
        <v>10</v>
      </c>
      <c r="L77" s="10">
        <v>86</v>
      </c>
      <c r="M77" s="10" t="s">
        <v>12</v>
      </c>
      <c r="N77" s="10">
        <f t="shared" si="4"/>
        <v>352</v>
      </c>
      <c r="O77" s="10">
        <f t="shared" si="5"/>
        <v>70.400000000000006</v>
      </c>
      <c r="P77" s="10" t="s">
        <v>13</v>
      </c>
    </row>
    <row r="78" spans="1:16">
      <c r="A78" s="10">
        <v>12165959</v>
      </c>
      <c r="B78" s="10" t="s">
        <v>23</v>
      </c>
      <c r="C78" s="11" t="s">
        <v>126</v>
      </c>
      <c r="D78" s="10">
        <v>75</v>
      </c>
      <c r="E78" s="10" t="s">
        <v>20</v>
      </c>
      <c r="F78" s="10">
        <v>80</v>
      </c>
      <c r="G78" s="10" t="s">
        <v>20</v>
      </c>
      <c r="H78" s="10">
        <v>60</v>
      </c>
      <c r="I78" s="10" t="s">
        <v>20</v>
      </c>
      <c r="J78" s="10">
        <v>53</v>
      </c>
      <c r="K78" s="10" t="s">
        <v>10</v>
      </c>
      <c r="L78" s="10">
        <v>81</v>
      </c>
      <c r="M78" s="10" t="s">
        <v>20</v>
      </c>
      <c r="N78" s="10">
        <f t="shared" si="4"/>
        <v>349</v>
      </c>
      <c r="O78" s="10">
        <f t="shared" si="5"/>
        <v>69.8</v>
      </c>
      <c r="P78" s="10" t="s">
        <v>13</v>
      </c>
    </row>
    <row r="79" spans="1:16">
      <c r="A79" s="10">
        <v>12165931</v>
      </c>
      <c r="B79" s="10" t="s">
        <v>23</v>
      </c>
      <c r="C79" s="11" t="s">
        <v>38</v>
      </c>
      <c r="D79" s="10">
        <v>71</v>
      </c>
      <c r="E79" s="10" t="s">
        <v>10</v>
      </c>
      <c r="F79" s="10">
        <v>79</v>
      </c>
      <c r="G79" s="10" t="s">
        <v>20</v>
      </c>
      <c r="H79" s="10">
        <v>44</v>
      </c>
      <c r="I79" s="10" t="s">
        <v>22</v>
      </c>
      <c r="J79" s="10">
        <v>69</v>
      </c>
      <c r="K79" s="10" t="s">
        <v>12</v>
      </c>
      <c r="L79" s="10">
        <v>85</v>
      </c>
      <c r="M79" s="10" t="s">
        <v>12</v>
      </c>
      <c r="N79" s="10">
        <f t="shared" si="4"/>
        <v>348</v>
      </c>
      <c r="O79" s="10">
        <f t="shared" si="5"/>
        <v>69.599999999999994</v>
      </c>
      <c r="P79" s="10" t="s">
        <v>13</v>
      </c>
    </row>
    <row r="80" spans="1:16">
      <c r="A80" s="10">
        <v>12165860</v>
      </c>
      <c r="B80" s="10" t="s">
        <v>23</v>
      </c>
      <c r="C80" s="11" t="s">
        <v>24</v>
      </c>
      <c r="D80" s="10">
        <v>54</v>
      </c>
      <c r="E80" s="10" t="s">
        <v>25</v>
      </c>
      <c r="F80" s="10">
        <v>81</v>
      </c>
      <c r="G80" s="10" t="s">
        <v>12</v>
      </c>
      <c r="H80" s="10">
        <v>60</v>
      </c>
      <c r="I80" s="10" t="s">
        <v>20</v>
      </c>
      <c r="J80" s="10">
        <v>57</v>
      </c>
      <c r="K80" s="10" t="s">
        <v>20</v>
      </c>
      <c r="L80" s="10">
        <v>95</v>
      </c>
      <c r="M80" s="10" t="s">
        <v>15</v>
      </c>
      <c r="N80" s="10">
        <f t="shared" si="4"/>
        <v>347</v>
      </c>
      <c r="O80" s="10">
        <f t="shared" si="5"/>
        <v>69.400000000000006</v>
      </c>
      <c r="P80" s="10" t="s">
        <v>13</v>
      </c>
    </row>
    <row r="81" spans="1:16">
      <c r="A81" s="10">
        <v>12165861</v>
      </c>
      <c r="B81" s="10" t="s">
        <v>23</v>
      </c>
      <c r="C81" s="11" t="s">
        <v>26</v>
      </c>
      <c r="D81" s="10">
        <v>54</v>
      </c>
      <c r="E81" s="10" t="s">
        <v>25</v>
      </c>
      <c r="F81" s="10">
        <v>91</v>
      </c>
      <c r="G81" s="10" t="s">
        <v>11</v>
      </c>
      <c r="H81" s="10">
        <v>56</v>
      </c>
      <c r="I81" s="10" t="s">
        <v>10</v>
      </c>
      <c r="J81" s="10">
        <v>65</v>
      </c>
      <c r="K81" s="10" t="s">
        <v>20</v>
      </c>
      <c r="L81" s="10">
        <v>81</v>
      </c>
      <c r="M81" s="10" t="s">
        <v>20</v>
      </c>
      <c r="N81" s="10">
        <f t="shared" si="4"/>
        <v>347</v>
      </c>
      <c r="O81" s="10">
        <f t="shared" si="5"/>
        <v>69.400000000000006</v>
      </c>
      <c r="P81" s="10" t="s">
        <v>13</v>
      </c>
    </row>
    <row r="82" spans="1:16">
      <c r="A82" s="10">
        <v>12165883</v>
      </c>
      <c r="B82" s="10" t="s">
        <v>8</v>
      </c>
      <c r="C82" s="11" t="s">
        <v>50</v>
      </c>
      <c r="D82" s="10">
        <v>58</v>
      </c>
      <c r="E82" s="10" t="s">
        <v>25</v>
      </c>
      <c r="F82" s="10">
        <v>83</v>
      </c>
      <c r="G82" s="10" t="s">
        <v>12</v>
      </c>
      <c r="H82" s="10">
        <v>65</v>
      </c>
      <c r="I82" s="10" t="s">
        <v>20</v>
      </c>
      <c r="J82" s="10">
        <v>57</v>
      </c>
      <c r="K82" s="10" t="s">
        <v>20</v>
      </c>
      <c r="L82" s="10">
        <v>84</v>
      </c>
      <c r="M82" s="10" t="s">
        <v>12</v>
      </c>
      <c r="N82" s="10">
        <f t="shared" si="4"/>
        <v>347</v>
      </c>
      <c r="O82" s="10">
        <f t="shared" si="5"/>
        <v>69.400000000000006</v>
      </c>
      <c r="P82" s="10" t="s">
        <v>13</v>
      </c>
    </row>
    <row r="83" spans="1:16">
      <c r="A83" s="10">
        <v>12165935</v>
      </c>
      <c r="B83" s="10" t="s">
        <v>23</v>
      </c>
      <c r="C83" s="11" t="s">
        <v>102</v>
      </c>
      <c r="D83" s="10">
        <v>79</v>
      </c>
      <c r="E83" s="10" t="s">
        <v>20</v>
      </c>
      <c r="F83" s="10">
        <v>74</v>
      </c>
      <c r="G83" s="10" t="s">
        <v>10</v>
      </c>
      <c r="H83" s="10">
        <v>53</v>
      </c>
      <c r="I83" s="10" t="s">
        <v>10</v>
      </c>
      <c r="J83" s="10">
        <v>53</v>
      </c>
      <c r="K83" s="10" t="s">
        <v>10</v>
      </c>
      <c r="L83" s="10">
        <v>86</v>
      </c>
      <c r="M83" s="10" t="s">
        <v>12</v>
      </c>
      <c r="N83" s="10">
        <f t="shared" si="4"/>
        <v>345</v>
      </c>
      <c r="O83" s="10">
        <f t="shared" si="5"/>
        <v>69</v>
      </c>
      <c r="P83" s="10" t="s">
        <v>13</v>
      </c>
    </row>
    <row r="84" spans="1:16">
      <c r="A84" s="10">
        <v>12165947</v>
      </c>
      <c r="B84" s="10" t="s">
        <v>23</v>
      </c>
      <c r="C84" s="11" t="s">
        <v>114</v>
      </c>
      <c r="D84" s="10">
        <v>70</v>
      </c>
      <c r="E84" s="10" t="s">
        <v>10</v>
      </c>
      <c r="F84" s="10">
        <v>75</v>
      </c>
      <c r="G84" s="10" t="s">
        <v>10</v>
      </c>
      <c r="H84" s="10">
        <v>64</v>
      </c>
      <c r="I84" s="10" t="s">
        <v>20</v>
      </c>
      <c r="J84" s="10">
        <v>53</v>
      </c>
      <c r="K84" s="10" t="s">
        <v>10</v>
      </c>
      <c r="L84" s="10">
        <v>82</v>
      </c>
      <c r="M84" s="10" t="s">
        <v>12</v>
      </c>
      <c r="N84" s="10">
        <f t="shared" si="4"/>
        <v>344</v>
      </c>
      <c r="O84" s="10">
        <f t="shared" si="5"/>
        <v>68.8</v>
      </c>
      <c r="P84" s="10" t="s">
        <v>13</v>
      </c>
    </row>
    <row r="85" spans="1:16">
      <c r="A85" s="10">
        <v>12165890</v>
      </c>
      <c r="B85" s="10" t="s">
        <v>8</v>
      </c>
      <c r="C85" s="11" t="s">
        <v>57</v>
      </c>
      <c r="D85" s="10">
        <v>68</v>
      </c>
      <c r="E85" s="10" t="s">
        <v>10</v>
      </c>
      <c r="F85" s="10">
        <v>84</v>
      </c>
      <c r="G85" s="10" t="s">
        <v>12</v>
      </c>
      <c r="H85" s="10">
        <v>57</v>
      </c>
      <c r="I85" s="10" t="s">
        <v>10</v>
      </c>
      <c r="J85" s="10">
        <v>54</v>
      </c>
      <c r="K85" s="10" t="s">
        <v>10</v>
      </c>
      <c r="L85" s="10">
        <v>79</v>
      </c>
      <c r="M85" s="10" t="s">
        <v>20</v>
      </c>
      <c r="N85" s="10">
        <f t="shared" si="4"/>
        <v>342</v>
      </c>
      <c r="O85" s="10">
        <f t="shared" si="5"/>
        <v>68.400000000000006</v>
      </c>
      <c r="P85" s="10" t="s">
        <v>13</v>
      </c>
    </row>
    <row r="86" spans="1:16">
      <c r="A86" s="10">
        <v>12165926</v>
      </c>
      <c r="B86" s="10" t="s">
        <v>23</v>
      </c>
      <c r="C86" s="11" t="s">
        <v>94</v>
      </c>
      <c r="D86" s="10">
        <v>81</v>
      </c>
      <c r="E86" s="10" t="s">
        <v>12</v>
      </c>
      <c r="F86" s="10">
        <v>71</v>
      </c>
      <c r="G86" s="10" t="s">
        <v>10</v>
      </c>
      <c r="H86" s="10">
        <v>70</v>
      </c>
      <c r="I86" s="10" t="s">
        <v>12</v>
      </c>
      <c r="J86" s="10">
        <v>53</v>
      </c>
      <c r="K86" s="10" t="s">
        <v>10</v>
      </c>
      <c r="L86" s="10">
        <v>66</v>
      </c>
      <c r="M86" s="10" t="s">
        <v>22</v>
      </c>
      <c r="N86" s="10">
        <f t="shared" si="4"/>
        <v>341</v>
      </c>
      <c r="O86" s="10">
        <f t="shared" si="5"/>
        <v>68.2</v>
      </c>
      <c r="P86" s="10" t="s">
        <v>13</v>
      </c>
    </row>
    <row r="87" spans="1:16">
      <c r="A87" s="10">
        <v>12165872</v>
      </c>
      <c r="B87" s="10" t="s">
        <v>23</v>
      </c>
      <c r="C87" s="11" t="s">
        <v>38</v>
      </c>
      <c r="D87" s="10">
        <v>74</v>
      </c>
      <c r="E87" s="10" t="s">
        <v>20</v>
      </c>
      <c r="F87" s="10">
        <v>74</v>
      </c>
      <c r="G87" s="10" t="s">
        <v>10</v>
      </c>
      <c r="H87" s="10">
        <v>56</v>
      </c>
      <c r="I87" s="10" t="s">
        <v>10</v>
      </c>
      <c r="J87" s="10">
        <v>53</v>
      </c>
      <c r="K87" s="10" t="s">
        <v>10</v>
      </c>
      <c r="L87" s="10">
        <v>83</v>
      </c>
      <c r="M87" s="10" t="s">
        <v>12</v>
      </c>
      <c r="N87" s="10">
        <f t="shared" si="4"/>
        <v>340</v>
      </c>
      <c r="O87" s="10">
        <f t="shared" si="5"/>
        <v>68</v>
      </c>
      <c r="P87" s="10" t="s">
        <v>13</v>
      </c>
    </row>
    <row r="88" spans="1:16">
      <c r="A88" s="10">
        <v>12165913</v>
      </c>
      <c r="B88" s="10" t="s">
        <v>8</v>
      </c>
      <c r="C88" s="11" t="s">
        <v>81</v>
      </c>
      <c r="D88" s="10">
        <v>71</v>
      </c>
      <c r="E88" s="10" t="s">
        <v>10</v>
      </c>
      <c r="F88" s="10">
        <v>72</v>
      </c>
      <c r="G88" s="10" t="s">
        <v>10</v>
      </c>
      <c r="H88" s="10">
        <v>53</v>
      </c>
      <c r="I88" s="10" t="s">
        <v>10</v>
      </c>
      <c r="J88" s="10">
        <v>60</v>
      </c>
      <c r="K88" s="10" t="s">
        <v>20</v>
      </c>
      <c r="L88" s="10">
        <v>84</v>
      </c>
      <c r="M88" s="10" t="s">
        <v>12</v>
      </c>
      <c r="N88" s="10">
        <f t="shared" si="4"/>
        <v>340</v>
      </c>
      <c r="O88" s="10">
        <f t="shared" si="5"/>
        <v>68</v>
      </c>
      <c r="P88" s="10" t="s">
        <v>13</v>
      </c>
    </row>
    <row r="89" spans="1:16">
      <c r="A89" s="10">
        <v>12165933</v>
      </c>
      <c r="B89" s="10" t="s">
        <v>23</v>
      </c>
      <c r="C89" s="11" t="s">
        <v>100</v>
      </c>
      <c r="D89" s="10">
        <v>76</v>
      </c>
      <c r="E89" s="10" t="s">
        <v>20</v>
      </c>
      <c r="F89" s="10">
        <v>71</v>
      </c>
      <c r="G89" s="10" t="s">
        <v>10</v>
      </c>
      <c r="H89" s="10">
        <v>50</v>
      </c>
      <c r="I89" s="10" t="s">
        <v>22</v>
      </c>
      <c r="J89" s="10">
        <v>53</v>
      </c>
      <c r="K89" s="10" t="s">
        <v>10</v>
      </c>
      <c r="L89" s="10">
        <v>89</v>
      </c>
      <c r="M89" s="10" t="s">
        <v>11</v>
      </c>
      <c r="N89" s="10">
        <f t="shared" si="4"/>
        <v>339</v>
      </c>
      <c r="O89" s="10">
        <f t="shared" si="5"/>
        <v>67.8</v>
      </c>
      <c r="P89" s="10" t="s">
        <v>13</v>
      </c>
    </row>
    <row r="90" spans="1:16">
      <c r="A90" s="10">
        <v>12165868</v>
      </c>
      <c r="B90" s="10" t="s">
        <v>23</v>
      </c>
      <c r="C90" s="11" t="s">
        <v>34</v>
      </c>
      <c r="D90" s="10">
        <v>61</v>
      </c>
      <c r="E90" s="10" t="s">
        <v>22</v>
      </c>
      <c r="F90" s="10">
        <v>77</v>
      </c>
      <c r="G90" s="10" t="s">
        <v>20</v>
      </c>
      <c r="H90" s="10">
        <v>62</v>
      </c>
      <c r="I90" s="10" t="s">
        <v>20</v>
      </c>
      <c r="J90" s="10">
        <v>53</v>
      </c>
      <c r="K90" s="10" t="s">
        <v>10</v>
      </c>
      <c r="L90" s="10">
        <v>83</v>
      </c>
      <c r="M90" s="10" t="s">
        <v>12</v>
      </c>
      <c r="N90" s="10">
        <f t="shared" si="4"/>
        <v>336</v>
      </c>
      <c r="O90" s="10">
        <f t="shared" si="5"/>
        <v>67.2</v>
      </c>
      <c r="P90" s="10" t="s">
        <v>13</v>
      </c>
    </row>
    <row r="91" spans="1:16">
      <c r="A91" s="10">
        <v>12165889</v>
      </c>
      <c r="B91" s="10" t="s">
        <v>8</v>
      </c>
      <c r="C91" s="11" t="s">
        <v>56</v>
      </c>
      <c r="D91" s="10">
        <v>62</v>
      </c>
      <c r="E91" s="10" t="s">
        <v>22</v>
      </c>
      <c r="F91" s="10">
        <v>80</v>
      </c>
      <c r="G91" s="10" t="s">
        <v>20</v>
      </c>
      <c r="H91" s="10">
        <v>58</v>
      </c>
      <c r="I91" s="10" t="s">
        <v>10</v>
      </c>
      <c r="J91" s="10">
        <v>57</v>
      </c>
      <c r="K91" s="10" t="s">
        <v>20</v>
      </c>
      <c r="L91" s="10">
        <v>79</v>
      </c>
      <c r="M91" s="10" t="s">
        <v>20</v>
      </c>
      <c r="N91" s="10">
        <f t="shared" si="4"/>
        <v>336</v>
      </c>
      <c r="O91" s="10">
        <f t="shared" si="5"/>
        <v>67.2</v>
      </c>
      <c r="P91" s="10" t="s">
        <v>13</v>
      </c>
    </row>
    <row r="92" spans="1:16">
      <c r="A92" s="10">
        <v>12165898</v>
      </c>
      <c r="B92" s="10" t="s">
        <v>23</v>
      </c>
      <c r="C92" s="11" t="s">
        <v>65</v>
      </c>
      <c r="D92" s="10">
        <v>78</v>
      </c>
      <c r="E92" s="10" t="s">
        <v>20</v>
      </c>
      <c r="F92" s="10">
        <v>83</v>
      </c>
      <c r="G92" s="10" t="s">
        <v>12</v>
      </c>
      <c r="H92" s="10">
        <v>50</v>
      </c>
      <c r="I92" s="10" t="s">
        <v>22</v>
      </c>
      <c r="J92" s="10">
        <v>49</v>
      </c>
      <c r="K92" s="10" t="s">
        <v>10</v>
      </c>
      <c r="L92" s="10">
        <v>73</v>
      </c>
      <c r="M92" s="10" t="s">
        <v>10</v>
      </c>
      <c r="N92" s="10">
        <f t="shared" si="4"/>
        <v>333</v>
      </c>
      <c r="O92" s="10">
        <f t="shared" si="5"/>
        <v>66.599999999999994</v>
      </c>
      <c r="P92" s="10" t="s">
        <v>13</v>
      </c>
    </row>
    <row r="93" spans="1:16">
      <c r="A93" s="10">
        <v>12165867</v>
      </c>
      <c r="B93" s="10" t="s">
        <v>23</v>
      </c>
      <c r="C93" s="11" t="s">
        <v>33</v>
      </c>
      <c r="D93" s="10">
        <v>54</v>
      </c>
      <c r="E93" s="10" t="s">
        <v>25</v>
      </c>
      <c r="F93" s="10">
        <v>82</v>
      </c>
      <c r="G93" s="10" t="s">
        <v>12</v>
      </c>
      <c r="H93" s="10">
        <v>49</v>
      </c>
      <c r="I93" s="10" t="s">
        <v>22</v>
      </c>
      <c r="J93" s="10">
        <v>57</v>
      </c>
      <c r="K93" s="10" t="s">
        <v>20</v>
      </c>
      <c r="L93" s="10">
        <v>90</v>
      </c>
      <c r="M93" s="10" t="s">
        <v>11</v>
      </c>
      <c r="N93" s="10">
        <f t="shared" si="4"/>
        <v>332</v>
      </c>
      <c r="O93" s="10">
        <f t="shared" si="5"/>
        <v>66.400000000000006</v>
      </c>
      <c r="P93" s="10" t="s">
        <v>13</v>
      </c>
    </row>
    <row r="94" spans="1:16">
      <c r="A94" s="10">
        <v>12165953</v>
      </c>
      <c r="B94" s="10" t="s">
        <v>23</v>
      </c>
      <c r="C94" s="11" t="s">
        <v>120</v>
      </c>
      <c r="D94" s="10">
        <v>78</v>
      </c>
      <c r="E94" s="10" t="s">
        <v>20</v>
      </c>
      <c r="F94" s="10">
        <v>65</v>
      </c>
      <c r="G94" s="10" t="s">
        <v>22</v>
      </c>
      <c r="H94" s="10">
        <v>57</v>
      </c>
      <c r="I94" s="10" t="s">
        <v>10</v>
      </c>
      <c r="J94" s="10">
        <v>48</v>
      </c>
      <c r="K94" s="10" t="s">
        <v>22</v>
      </c>
      <c r="L94" s="10">
        <v>84</v>
      </c>
      <c r="M94" s="10" t="s">
        <v>12</v>
      </c>
      <c r="N94" s="10">
        <f t="shared" si="4"/>
        <v>332</v>
      </c>
      <c r="O94" s="10">
        <f t="shared" si="5"/>
        <v>66.400000000000006</v>
      </c>
      <c r="P94" s="10" t="s">
        <v>13</v>
      </c>
    </row>
    <row r="95" spans="1:16">
      <c r="A95" s="10">
        <v>12165962</v>
      </c>
      <c r="B95" s="10" t="s">
        <v>8</v>
      </c>
      <c r="C95" s="11" t="s">
        <v>129</v>
      </c>
      <c r="D95" s="10">
        <v>90</v>
      </c>
      <c r="E95" s="10" t="s">
        <v>11</v>
      </c>
      <c r="F95" s="10">
        <v>71</v>
      </c>
      <c r="G95" s="10" t="s">
        <v>10</v>
      </c>
      <c r="H95" s="10">
        <v>43</v>
      </c>
      <c r="I95" s="10" t="s">
        <v>22</v>
      </c>
      <c r="J95" s="10">
        <v>51</v>
      </c>
      <c r="K95" s="10" t="s">
        <v>10</v>
      </c>
      <c r="L95" s="10">
        <v>77</v>
      </c>
      <c r="M95" s="10" t="s">
        <v>20</v>
      </c>
      <c r="N95" s="10">
        <f t="shared" si="4"/>
        <v>332</v>
      </c>
      <c r="O95" s="10">
        <f t="shared" si="5"/>
        <v>66.400000000000006</v>
      </c>
      <c r="P95" s="10" t="s">
        <v>13</v>
      </c>
    </row>
    <row r="96" spans="1:16">
      <c r="A96" s="10">
        <v>12165896</v>
      </c>
      <c r="B96" s="10" t="s">
        <v>23</v>
      </c>
      <c r="C96" s="11" t="s">
        <v>63</v>
      </c>
      <c r="D96" s="10">
        <v>75</v>
      </c>
      <c r="E96" s="10" t="s">
        <v>20</v>
      </c>
      <c r="F96" s="10">
        <v>74</v>
      </c>
      <c r="G96" s="10" t="s">
        <v>10</v>
      </c>
      <c r="H96" s="10">
        <v>58</v>
      </c>
      <c r="I96" s="10" t="s">
        <v>10</v>
      </c>
      <c r="J96" s="10">
        <v>47</v>
      </c>
      <c r="K96" s="10" t="s">
        <v>22</v>
      </c>
      <c r="L96" s="10">
        <v>76</v>
      </c>
      <c r="M96" s="10" t="s">
        <v>20</v>
      </c>
      <c r="N96" s="10">
        <f t="shared" si="4"/>
        <v>330</v>
      </c>
      <c r="O96" s="10">
        <f t="shared" si="5"/>
        <v>66</v>
      </c>
      <c r="P96" s="10" t="s">
        <v>13</v>
      </c>
    </row>
    <row r="97" spans="1:16">
      <c r="A97" s="10">
        <v>12165943</v>
      </c>
      <c r="B97" s="10" t="s">
        <v>8</v>
      </c>
      <c r="C97" s="11" t="s">
        <v>110</v>
      </c>
      <c r="D97" s="10">
        <v>83</v>
      </c>
      <c r="E97" s="10" t="s">
        <v>12</v>
      </c>
      <c r="F97" s="10">
        <v>79</v>
      </c>
      <c r="G97" s="10" t="s">
        <v>20</v>
      </c>
      <c r="H97" s="10">
        <v>45</v>
      </c>
      <c r="I97" s="10" t="s">
        <v>22</v>
      </c>
      <c r="J97" s="10">
        <v>47</v>
      </c>
      <c r="K97" s="10" t="s">
        <v>22</v>
      </c>
      <c r="L97" s="10">
        <v>76</v>
      </c>
      <c r="M97" s="10" t="s">
        <v>20</v>
      </c>
      <c r="N97" s="10">
        <f t="shared" si="4"/>
        <v>330</v>
      </c>
      <c r="O97" s="10">
        <f t="shared" si="5"/>
        <v>66</v>
      </c>
      <c r="P97" s="10" t="s">
        <v>13</v>
      </c>
    </row>
    <row r="98" spans="1:16">
      <c r="A98" s="10">
        <v>12165880</v>
      </c>
      <c r="B98" s="10" t="s">
        <v>8</v>
      </c>
      <c r="C98" s="11" t="s">
        <v>47</v>
      </c>
      <c r="D98" s="10">
        <v>59</v>
      </c>
      <c r="E98" s="10" t="s">
        <v>25</v>
      </c>
      <c r="F98" s="10">
        <v>88</v>
      </c>
      <c r="G98" s="10" t="s">
        <v>11</v>
      </c>
      <c r="H98" s="10">
        <v>54</v>
      </c>
      <c r="I98" s="10" t="s">
        <v>10</v>
      </c>
      <c r="J98" s="10">
        <v>50</v>
      </c>
      <c r="K98" s="10" t="s">
        <v>10</v>
      </c>
      <c r="L98" s="10">
        <v>72</v>
      </c>
      <c r="M98" s="10" t="s">
        <v>10</v>
      </c>
      <c r="N98" s="10">
        <f t="shared" si="4"/>
        <v>323</v>
      </c>
      <c r="O98" s="10">
        <f t="shared" si="5"/>
        <v>64.599999999999994</v>
      </c>
      <c r="P98" s="10" t="s">
        <v>13</v>
      </c>
    </row>
    <row r="99" spans="1:16">
      <c r="A99" s="10">
        <v>12165864</v>
      </c>
      <c r="B99" s="10" t="s">
        <v>23</v>
      </c>
      <c r="C99" s="11" t="s">
        <v>29</v>
      </c>
      <c r="D99" s="10">
        <v>62</v>
      </c>
      <c r="E99" s="10" t="s">
        <v>22</v>
      </c>
      <c r="F99" s="10">
        <v>75</v>
      </c>
      <c r="G99" s="10" t="s">
        <v>10</v>
      </c>
      <c r="H99" s="10">
        <v>45</v>
      </c>
      <c r="I99" s="10" t="s">
        <v>22</v>
      </c>
      <c r="J99" s="10">
        <v>45</v>
      </c>
      <c r="K99" s="10" t="s">
        <v>22</v>
      </c>
      <c r="L99" s="10">
        <v>95</v>
      </c>
      <c r="M99" s="10" t="s">
        <v>15</v>
      </c>
      <c r="N99" s="10">
        <f t="shared" si="4"/>
        <v>322</v>
      </c>
      <c r="O99" s="10">
        <f t="shared" si="5"/>
        <v>64.400000000000006</v>
      </c>
      <c r="P99" s="10" t="s">
        <v>13</v>
      </c>
    </row>
    <row r="100" spans="1:16">
      <c r="A100" s="10">
        <v>12165885</v>
      </c>
      <c r="B100" s="10" t="s">
        <v>8</v>
      </c>
      <c r="C100" s="11" t="s">
        <v>52</v>
      </c>
      <c r="D100" s="10">
        <v>67</v>
      </c>
      <c r="E100" s="10" t="s">
        <v>22</v>
      </c>
      <c r="F100" s="10">
        <v>77</v>
      </c>
      <c r="G100" s="10" t="s">
        <v>20</v>
      </c>
      <c r="H100" s="10">
        <v>58</v>
      </c>
      <c r="I100" s="10" t="s">
        <v>10</v>
      </c>
      <c r="J100" s="10">
        <v>49</v>
      </c>
      <c r="K100" s="10" t="s">
        <v>10</v>
      </c>
      <c r="L100" s="10">
        <v>69</v>
      </c>
      <c r="M100" s="10" t="s">
        <v>10</v>
      </c>
      <c r="N100" s="10">
        <f t="shared" si="4"/>
        <v>320</v>
      </c>
      <c r="O100" s="10">
        <f t="shared" si="5"/>
        <v>64</v>
      </c>
      <c r="P100" s="10" t="s">
        <v>13</v>
      </c>
    </row>
    <row r="101" spans="1:16">
      <c r="A101" s="10">
        <v>12165911</v>
      </c>
      <c r="B101" s="10" t="s">
        <v>8</v>
      </c>
      <c r="C101" s="11" t="s">
        <v>79</v>
      </c>
      <c r="D101" s="10">
        <v>85</v>
      </c>
      <c r="E101" s="10" t="s">
        <v>11</v>
      </c>
      <c r="F101" s="10">
        <v>71</v>
      </c>
      <c r="G101" s="10" t="s">
        <v>10</v>
      </c>
      <c r="H101" s="10">
        <v>48</v>
      </c>
      <c r="I101" s="10" t="s">
        <v>22</v>
      </c>
      <c r="J101" s="10">
        <v>45</v>
      </c>
      <c r="K101" s="10" t="s">
        <v>22</v>
      </c>
      <c r="L101" s="10">
        <v>70</v>
      </c>
      <c r="M101" s="10" t="s">
        <v>10</v>
      </c>
      <c r="N101" s="10">
        <f t="shared" si="4"/>
        <v>319</v>
      </c>
      <c r="O101" s="10">
        <f t="shared" si="5"/>
        <v>63.8</v>
      </c>
      <c r="P101" s="10" t="s">
        <v>13</v>
      </c>
    </row>
    <row r="102" spans="1:16">
      <c r="A102" s="10">
        <v>12165915</v>
      </c>
      <c r="B102" s="10" t="s">
        <v>8</v>
      </c>
      <c r="C102" s="11" t="s">
        <v>83</v>
      </c>
      <c r="D102" s="10">
        <v>83</v>
      </c>
      <c r="E102" s="10" t="s">
        <v>12</v>
      </c>
      <c r="F102" s="10">
        <v>73</v>
      </c>
      <c r="G102" s="10" t="s">
        <v>10</v>
      </c>
      <c r="H102" s="10">
        <v>46</v>
      </c>
      <c r="I102" s="10" t="s">
        <v>22</v>
      </c>
      <c r="J102" s="10">
        <v>55</v>
      </c>
      <c r="K102" s="10" t="s">
        <v>10</v>
      </c>
      <c r="L102" s="10">
        <v>62</v>
      </c>
      <c r="M102" s="10" t="s">
        <v>22</v>
      </c>
      <c r="N102" s="10">
        <f t="shared" ref="N102:N120" si="6">D102+F102+H102+J102+L102</f>
        <v>319</v>
      </c>
      <c r="O102" s="10">
        <f t="shared" ref="O102:O120" si="7">ROUNDUP(N102/5,2)</f>
        <v>63.8</v>
      </c>
      <c r="P102" s="10" t="s">
        <v>13</v>
      </c>
    </row>
    <row r="103" spans="1:16">
      <c r="A103" s="10">
        <v>12165882</v>
      </c>
      <c r="B103" s="10" t="s">
        <v>8</v>
      </c>
      <c r="C103" s="11" t="s">
        <v>49</v>
      </c>
      <c r="D103" s="10">
        <v>71</v>
      </c>
      <c r="E103" s="10" t="s">
        <v>10</v>
      </c>
      <c r="F103" s="10">
        <v>77</v>
      </c>
      <c r="G103" s="10" t="s">
        <v>20</v>
      </c>
      <c r="H103" s="10">
        <v>43</v>
      </c>
      <c r="I103" s="10" t="s">
        <v>22</v>
      </c>
      <c r="J103" s="10">
        <v>47</v>
      </c>
      <c r="K103" s="10" t="s">
        <v>22</v>
      </c>
      <c r="L103" s="10">
        <v>78</v>
      </c>
      <c r="M103" s="10" t="s">
        <v>20</v>
      </c>
      <c r="N103" s="10">
        <f t="shared" si="6"/>
        <v>316</v>
      </c>
      <c r="O103" s="10">
        <f t="shared" si="7"/>
        <v>63.2</v>
      </c>
      <c r="P103" s="10" t="s">
        <v>13</v>
      </c>
    </row>
    <row r="104" spans="1:16">
      <c r="A104" s="10">
        <v>12165910</v>
      </c>
      <c r="B104" s="10" t="s">
        <v>8</v>
      </c>
      <c r="C104" s="11" t="s">
        <v>78</v>
      </c>
      <c r="D104" s="10">
        <v>63</v>
      </c>
      <c r="E104" s="10" t="s">
        <v>22</v>
      </c>
      <c r="F104" s="10">
        <v>77</v>
      </c>
      <c r="G104" s="10" t="s">
        <v>20</v>
      </c>
      <c r="H104" s="10">
        <v>58</v>
      </c>
      <c r="I104" s="10" t="s">
        <v>10</v>
      </c>
      <c r="J104" s="10">
        <v>44</v>
      </c>
      <c r="K104" s="10" t="s">
        <v>22</v>
      </c>
      <c r="L104" s="10">
        <v>71</v>
      </c>
      <c r="M104" s="10" t="s">
        <v>10</v>
      </c>
      <c r="N104" s="10">
        <f t="shared" si="6"/>
        <v>313</v>
      </c>
      <c r="O104" s="10">
        <f t="shared" si="7"/>
        <v>62.6</v>
      </c>
      <c r="P104" s="10" t="s">
        <v>13</v>
      </c>
    </row>
    <row r="105" spans="1:16">
      <c r="A105" s="10">
        <v>12165923</v>
      </c>
      <c r="B105" s="10" t="s">
        <v>8</v>
      </c>
      <c r="C105" s="11" t="s">
        <v>91</v>
      </c>
      <c r="D105" s="10">
        <v>78</v>
      </c>
      <c r="E105" s="10" t="s">
        <v>20</v>
      </c>
      <c r="F105" s="10">
        <v>72</v>
      </c>
      <c r="G105" s="10" t="s">
        <v>10</v>
      </c>
      <c r="H105" s="10">
        <v>37</v>
      </c>
      <c r="I105" s="10" t="s">
        <v>25</v>
      </c>
      <c r="J105" s="10">
        <v>54</v>
      </c>
      <c r="K105" s="10" t="s">
        <v>10</v>
      </c>
      <c r="L105" s="10">
        <v>70</v>
      </c>
      <c r="M105" s="10" t="s">
        <v>10</v>
      </c>
      <c r="N105" s="10">
        <f t="shared" si="6"/>
        <v>311</v>
      </c>
      <c r="O105" s="10">
        <f t="shared" si="7"/>
        <v>62.2</v>
      </c>
      <c r="P105" s="10" t="s">
        <v>13</v>
      </c>
    </row>
    <row r="106" spans="1:16">
      <c r="A106" s="10">
        <v>12165878</v>
      </c>
      <c r="B106" s="10" t="s">
        <v>8</v>
      </c>
      <c r="C106" s="11" t="s">
        <v>44</v>
      </c>
      <c r="D106" s="10">
        <v>60</v>
      </c>
      <c r="E106" s="10" t="s">
        <v>25</v>
      </c>
      <c r="F106" s="10">
        <v>73</v>
      </c>
      <c r="G106" s="10" t="s">
        <v>10</v>
      </c>
      <c r="H106" s="10">
        <v>50</v>
      </c>
      <c r="I106" s="10" t="s">
        <v>22</v>
      </c>
      <c r="J106" s="10">
        <v>48</v>
      </c>
      <c r="K106" s="10" t="s">
        <v>22</v>
      </c>
      <c r="L106" s="10">
        <v>77</v>
      </c>
      <c r="M106" s="10" t="s">
        <v>20</v>
      </c>
      <c r="N106" s="10">
        <f t="shared" si="6"/>
        <v>308</v>
      </c>
      <c r="O106" s="10">
        <f t="shared" si="7"/>
        <v>61.6</v>
      </c>
      <c r="P106" s="10" t="s">
        <v>13</v>
      </c>
    </row>
    <row r="107" spans="1:16">
      <c r="A107" s="10">
        <v>12165921</v>
      </c>
      <c r="B107" s="10" t="s">
        <v>8</v>
      </c>
      <c r="C107" s="11" t="s">
        <v>89</v>
      </c>
      <c r="D107" s="10">
        <v>74</v>
      </c>
      <c r="E107" s="10" t="s">
        <v>20</v>
      </c>
      <c r="F107" s="10">
        <v>74</v>
      </c>
      <c r="G107" s="10" t="s">
        <v>10</v>
      </c>
      <c r="H107" s="10">
        <v>46</v>
      </c>
      <c r="I107" s="10" t="s">
        <v>22</v>
      </c>
      <c r="J107" s="10">
        <v>48</v>
      </c>
      <c r="K107" s="10" t="s">
        <v>22</v>
      </c>
      <c r="L107" s="10">
        <v>63</v>
      </c>
      <c r="M107" s="10" t="s">
        <v>22</v>
      </c>
      <c r="N107" s="10">
        <f t="shared" si="6"/>
        <v>305</v>
      </c>
      <c r="O107" s="10">
        <f t="shared" si="7"/>
        <v>61</v>
      </c>
      <c r="P107" s="10" t="s">
        <v>13</v>
      </c>
    </row>
    <row r="108" spans="1:16">
      <c r="A108" s="10">
        <v>12165957</v>
      </c>
      <c r="B108" s="10" t="s">
        <v>23</v>
      </c>
      <c r="C108" s="11" t="s">
        <v>124</v>
      </c>
      <c r="D108" s="10">
        <v>58</v>
      </c>
      <c r="E108" s="10" t="s">
        <v>25</v>
      </c>
      <c r="F108" s="10">
        <v>65</v>
      </c>
      <c r="G108" s="10" t="s">
        <v>22</v>
      </c>
      <c r="H108" s="10">
        <v>71</v>
      </c>
      <c r="I108" s="10" t="s">
        <v>12</v>
      </c>
      <c r="J108" s="10">
        <v>46</v>
      </c>
      <c r="K108" s="10" t="s">
        <v>22</v>
      </c>
      <c r="L108" s="10">
        <v>63</v>
      </c>
      <c r="M108" s="10" t="s">
        <v>22</v>
      </c>
      <c r="N108" s="10">
        <f t="shared" si="6"/>
        <v>303</v>
      </c>
      <c r="O108" s="10">
        <f t="shared" si="7"/>
        <v>60.6</v>
      </c>
      <c r="P108" s="10" t="s">
        <v>13</v>
      </c>
    </row>
    <row r="109" spans="1:16">
      <c r="A109" s="10">
        <v>12165965</v>
      </c>
      <c r="B109" s="10" t="s">
        <v>23</v>
      </c>
      <c r="C109" s="11" t="s">
        <v>132</v>
      </c>
      <c r="D109" s="10">
        <v>49</v>
      </c>
      <c r="E109" s="10" t="s">
        <v>32</v>
      </c>
      <c r="F109" s="10">
        <v>77</v>
      </c>
      <c r="G109" s="10" t="s">
        <v>20</v>
      </c>
      <c r="H109" s="10">
        <v>45</v>
      </c>
      <c r="I109" s="10" t="s">
        <v>22</v>
      </c>
      <c r="J109" s="10">
        <v>56</v>
      </c>
      <c r="K109" s="10" t="s">
        <v>10</v>
      </c>
      <c r="L109" s="10">
        <v>74</v>
      </c>
      <c r="M109" s="10" t="s">
        <v>10</v>
      </c>
      <c r="N109" s="10">
        <f t="shared" si="6"/>
        <v>301</v>
      </c>
      <c r="O109" s="10">
        <f t="shared" si="7"/>
        <v>60.2</v>
      </c>
      <c r="P109" s="10" t="s">
        <v>13</v>
      </c>
    </row>
    <row r="110" spans="1:16">
      <c r="A110" s="10">
        <v>12165922</v>
      </c>
      <c r="B110" s="10" t="s">
        <v>8</v>
      </c>
      <c r="C110" s="11" t="s">
        <v>90</v>
      </c>
      <c r="D110" s="10">
        <v>82</v>
      </c>
      <c r="E110" s="10" t="s">
        <v>12</v>
      </c>
      <c r="F110" s="10">
        <v>67</v>
      </c>
      <c r="G110" s="10" t="s">
        <v>22</v>
      </c>
      <c r="H110" s="10">
        <v>45</v>
      </c>
      <c r="I110" s="10" t="s">
        <v>22</v>
      </c>
      <c r="J110" s="10">
        <v>41</v>
      </c>
      <c r="K110" s="10" t="s">
        <v>25</v>
      </c>
      <c r="L110" s="10">
        <v>63</v>
      </c>
      <c r="M110" s="10" t="s">
        <v>22</v>
      </c>
      <c r="N110" s="10">
        <f t="shared" si="6"/>
        <v>298</v>
      </c>
      <c r="O110" s="10">
        <f t="shared" si="7"/>
        <v>59.6</v>
      </c>
      <c r="P110" s="10" t="s">
        <v>13</v>
      </c>
    </row>
    <row r="111" spans="1:16">
      <c r="A111" s="10">
        <v>12165866</v>
      </c>
      <c r="B111" s="10" t="s">
        <v>23</v>
      </c>
      <c r="C111" s="11" t="s">
        <v>31</v>
      </c>
      <c r="D111" s="10">
        <v>50</v>
      </c>
      <c r="E111" s="10" t="s">
        <v>32</v>
      </c>
      <c r="F111" s="10">
        <v>69</v>
      </c>
      <c r="G111" s="10" t="s">
        <v>10</v>
      </c>
      <c r="H111" s="10">
        <v>50</v>
      </c>
      <c r="I111" s="10" t="s">
        <v>22</v>
      </c>
      <c r="J111" s="10">
        <v>45</v>
      </c>
      <c r="K111" s="10" t="s">
        <v>22</v>
      </c>
      <c r="L111" s="10">
        <v>81</v>
      </c>
      <c r="M111" s="10" t="s">
        <v>20</v>
      </c>
      <c r="N111" s="10">
        <f t="shared" si="6"/>
        <v>295</v>
      </c>
      <c r="O111" s="10">
        <f t="shared" si="7"/>
        <v>59</v>
      </c>
      <c r="P111" s="10" t="s">
        <v>13</v>
      </c>
    </row>
    <row r="112" spans="1:16">
      <c r="A112" s="10">
        <v>12165887</v>
      </c>
      <c r="B112" s="10" t="s">
        <v>8</v>
      </c>
      <c r="C112" s="11" t="s">
        <v>54</v>
      </c>
      <c r="D112" s="10">
        <v>67</v>
      </c>
      <c r="E112" s="10" t="s">
        <v>22</v>
      </c>
      <c r="F112" s="10">
        <v>77</v>
      </c>
      <c r="G112" s="10" t="s">
        <v>20</v>
      </c>
      <c r="H112" s="10">
        <v>50</v>
      </c>
      <c r="I112" s="10" t="s">
        <v>22</v>
      </c>
      <c r="J112" s="10">
        <v>41</v>
      </c>
      <c r="K112" s="10" t="s">
        <v>25</v>
      </c>
      <c r="L112" s="10">
        <v>59</v>
      </c>
      <c r="M112" s="10" t="s">
        <v>22</v>
      </c>
      <c r="N112" s="10">
        <f t="shared" si="6"/>
        <v>294</v>
      </c>
      <c r="O112" s="10">
        <f t="shared" si="7"/>
        <v>58.8</v>
      </c>
      <c r="P112" s="10" t="s">
        <v>13</v>
      </c>
    </row>
    <row r="113" spans="1:16">
      <c r="A113" s="10">
        <v>12165881</v>
      </c>
      <c r="B113" s="10" t="s">
        <v>23</v>
      </c>
      <c r="C113" s="11" t="s">
        <v>48</v>
      </c>
      <c r="D113" s="10">
        <v>55</v>
      </c>
      <c r="E113" s="10" t="s">
        <v>25</v>
      </c>
      <c r="F113" s="10">
        <v>59</v>
      </c>
      <c r="G113" s="10" t="s">
        <v>25</v>
      </c>
      <c r="H113" s="10">
        <v>54</v>
      </c>
      <c r="I113" s="10" t="s">
        <v>10</v>
      </c>
      <c r="J113" s="10">
        <v>43</v>
      </c>
      <c r="K113" s="10" t="s">
        <v>22</v>
      </c>
      <c r="L113" s="10">
        <v>71</v>
      </c>
      <c r="M113" s="10" t="s">
        <v>10</v>
      </c>
      <c r="N113" s="10">
        <f t="shared" si="6"/>
        <v>282</v>
      </c>
      <c r="O113" s="10">
        <f t="shared" si="7"/>
        <v>56.4</v>
      </c>
      <c r="P113" s="10" t="s">
        <v>13</v>
      </c>
    </row>
    <row r="114" spans="1:16">
      <c r="A114" s="10">
        <v>12165948</v>
      </c>
      <c r="B114" s="10" t="s">
        <v>23</v>
      </c>
      <c r="C114" s="11" t="s">
        <v>115</v>
      </c>
      <c r="D114" s="10">
        <v>51</v>
      </c>
      <c r="E114" s="10" t="s">
        <v>32</v>
      </c>
      <c r="F114" s="10">
        <v>66</v>
      </c>
      <c r="G114" s="10" t="s">
        <v>22</v>
      </c>
      <c r="H114" s="10">
        <v>39</v>
      </c>
      <c r="I114" s="10" t="s">
        <v>25</v>
      </c>
      <c r="J114" s="10">
        <v>53</v>
      </c>
      <c r="K114" s="10" t="s">
        <v>10</v>
      </c>
      <c r="L114" s="10">
        <v>68</v>
      </c>
      <c r="M114" s="10" t="s">
        <v>10</v>
      </c>
      <c r="N114" s="10">
        <f t="shared" si="6"/>
        <v>277</v>
      </c>
      <c r="O114" s="10">
        <f t="shared" si="7"/>
        <v>55.4</v>
      </c>
      <c r="P114" s="10" t="s">
        <v>13</v>
      </c>
    </row>
    <row r="115" spans="1:16">
      <c r="A115" s="10">
        <v>12165895</v>
      </c>
      <c r="B115" s="10" t="s">
        <v>23</v>
      </c>
      <c r="C115" s="11" t="s">
        <v>62</v>
      </c>
      <c r="D115" s="10">
        <v>44</v>
      </c>
      <c r="E115" s="10" t="s">
        <v>32</v>
      </c>
      <c r="F115" s="10">
        <v>68</v>
      </c>
      <c r="G115" s="10" t="s">
        <v>22</v>
      </c>
      <c r="H115" s="10">
        <v>39</v>
      </c>
      <c r="I115" s="10" t="s">
        <v>25</v>
      </c>
      <c r="J115" s="10">
        <v>40</v>
      </c>
      <c r="K115" s="10" t="s">
        <v>25</v>
      </c>
      <c r="L115" s="10">
        <v>66</v>
      </c>
      <c r="M115" s="10" t="s">
        <v>22</v>
      </c>
      <c r="N115" s="10">
        <f t="shared" si="6"/>
        <v>257</v>
      </c>
      <c r="O115" s="10">
        <f t="shared" si="7"/>
        <v>51.4</v>
      </c>
      <c r="P115" s="10" t="s">
        <v>13</v>
      </c>
    </row>
    <row r="116" spans="1:16">
      <c r="A116" s="10">
        <v>12165952</v>
      </c>
      <c r="B116" s="10" t="s">
        <v>23</v>
      </c>
      <c r="C116" s="11" t="s">
        <v>119</v>
      </c>
      <c r="D116" s="10">
        <v>46</v>
      </c>
      <c r="E116" s="10" t="s">
        <v>32</v>
      </c>
      <c r="F116" s="10">
        <v>68</v>
      </c>
      <c r="G116" s="10" t="s">
        <v>22</v>
      </c>
      <c r="H116" s="10">
        <v>43</v>
      </c>
      <c r="I116" s="10" t="s">
        <v>22</v>
      </c>
      <c r="J116" s="10">
        <v>42</v>
      </c>
      <c r="K116" s="10" t="s">
        <v>22</v>
      </c>
      <c r="L116" s="10">
        <v>58</v>
      </c>
      <c r="M116" s="10" t="s">
        <v>25</v>
      </c>
      <c r="N116" s="10">
        <f t="shared" si="6"/>
        <v>257</v>
      </c>
      <c r="O116" s="10">
        <f t="shared" si="7"/>
        <v>51.4</v>
      </c>
      <c r="P116" s="10" t="s">
        <v>13</v>
      </c>
    </row>
    <row r="117" spans="1:16">
      <c r="A117" s="10">
        <v>12165900</v>
      </c>
      <c r="B117" s="10" t="s">
        <v>23</v>
      </c>
      <c r="C117" s="11" t="s">
        <v>67</v>
      </c>
      <c r="D117" s="10">
        <v>51</v>
      </c>
      <c r="E117" s="10" t="s">
        <v>32</v>
      </c>
      <c r="F117" s="10">
        <v>75</v>
      </c>
      <c r="G117" s="10" t="s">
        <v>10</v>
      </c>
      <c r="H117" s="10">
        <v>25</v>
      </c>
      <c r="I117" s="10" t="s">
        <v>68</v>
      </c>
      <c r="J117" s="10">
        <v>41</v>
      </c>
      <c r="K117" s="10" t="s">
        <v>25</v>
      </c>
      <c r="L117" s="10">
        <v>59</v>
      </c>
      <c r="M117" s="10" t="s">
        <v>22</v>
      </c>
      <c r="N117" s="10">
        <f t="shared" si="6"/>
        <v>251</v>
      </c>
      <c r="O117" s="10">
        <f t="shared" si="7"/>
        <v>50.2</v>
      </c>
      <c r="P117" s="10" t="s">
        <v>13</v>
      </c>
    </row>
    <row r="118" spans="1:16">
      <c r="A118" s="10">
        <v>12165908</v>
      </c>
      <c r="B118" s="10" t="s">
        <v>23</v>
      </c>
      <c r="C118" s="11" t="s">
        <v>76</v>
      </c>
      <c r="D118" s="10">
        <v>48</v>
      </c>
      <c r="E118" s="10" t="s">
        <v>32</v>
      </c>
      <c r="F118" s="10">
        <v>57</v>
      </c>
      <c r="G118" s="10" t="s">
        <v>25</v>
      </c>
      <c r="H118" s="10">
        <v>33</v>
      </c>
      <c r="I118" s="10" t="s">
        <v>32</v>
      </c>
      <c r="J118" s="10">
        <v>33</v>
      </c>
      <c r="K118" s="10" t="s">
        <v>32</v>
      </c>
      <c r="L118" s="10">
        <v>60</v>
      </c>
      <c r="M118" s="10" t="s">
        <v>22</v>
      </c>
      <c r="N118" s="10">
        <f t="shared" si="6"/>
        <v>231</v>
      </c>
      <c r="O118" s="10">
        <f t="shared" si="7"/>
        <v>46.2</v>
      </c>
      <c r="P118" s="10" t="s">
        <v>13</v>
      </c>
    </row>
    <row r="119" spans="1:16">
      <c r="A119" s="10">
        <v>12165879</v>
      </c>
      <c r="B119" s="10" t="s">
        <v>8</v>
      </c>
      <c r="C119" s="11" t="s">
        <v>45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>
        <f t="shared" si="6"/>
        <v>0</v>
      </c>
      <c r="O119" s="14">
        <f t="shared" si="7"/>
        <v>0</v>
      </c>
      <c r="P119" s="14" t="s">
        <v>46</v>
      </c>
    </row>
    <row r="120" spans="1:16">
      <c r="A120" s="10">
        <v>12165907</v>
      </c>
      <c r="B120" s="10" t="s">
        <v>23</v>
      </c>
      <c r="C120" s="11" t="s">
        <v>75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>
        <f t="shared" si="6"/>
        <v>0</v>
      </c>
      <c r="O120" s="14">
        <f t="shared" si="7"/>
        <v>0</v>
      </c>
      <c r="P120" s="14" t="s">
        <v>46</v>
      </c>
    </row>
  </sheetData>
  <mergeCells count="13">
    <mergeCell ref="L4:M4"/>
    <mergeCell ref="O4:O5"/>
    <mergeCell ref="P4:P5"/>
    <mergeCell ref="A1:O1"/>
    <mergeCell ref="A2:O2"/>
    <mergeCell ref="A3:O3"/>
    <mergeCell ref="A4:A5"/>
    <mergeCell ref="B4:B5"/>
    <mergeCell ref="C4:C5"/>
    <mergeCell ref="D4:E4"/>
    <mergeCell ref="F4:G4"/>
    <mergeCell ref="H4:I4"/>
    <mergeCell ref="J4:K4"/>
  </mergeCells>
  <conditionalFormatting sqref="S18">
    <cfRule type="colorScale" priority="4">
      <colorScale>
        <cfvo type="min" val="0"/>
        <cfvo type="max" val="0"/>
        <color theme="3" tint="0.59999389629810485"/>
        <color rgb="FFFFEF9C"/>
      </colorScale>
    </cfRule>
  </conditionalFormatting>
  <conditionalFormatting sqref="U17">
    <cfRule type="top10" dxfId="2" priority="3" percent="1" rank="100"/>
  </conditionalFormatting>
  <conditionalFormatting sqref="O6:O120">
    <cfRule type="top10" dxfId="1" priority="1" percent="1" rank="3"/>
    <cfRule type="top10" dxfId="0" priority="2" percent="1" rank="3"/>
  </conditionalFormatting>
  <pageMargins left="0.7" right="0.24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4"/>
  <sheetViews>
    <sheetView topLeftCell="A103" workbookViewId="0">
      <selection activeCell="V122" sqref="V122"/>
    </sheetView>
  </sheetViews>
  <sheetFormatPr defaultRowHeight="15"/>
  <cols>
    <col min="1" max="1" width="8.85546875" customWidth="1"/>
    <col min="2" max="2" width="2.85546875" customWidth="1"/>
    <col min="3" max="3" width="17.42578125" customWidth="1"/>
    <col min="4" max="15" width="3.85546875" customWidth="1"/>
    <col min="16" max="16" width="6.42578125" customWidth="1"/>
    <col min="17" max="17" width="6.5703125" customWidth="1"/>
    <col min="18" max="18" width="6" customWidth="1"/>
  </cols>
  <sheetData>
    <row r="1" spans="1:18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ht="18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8" ht="18.75">
      <c r="A3" s="68" t="s">
        <v>138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8" ht="30.75" customHeight="1">
      <c r="A4" s="60" t="s">
        <v>2</v>
      </c>
      <c r="B4" s="61" t="s">
        <v>3</v>
      </c>
      <c r="C4" s="60" t="s">
        <v>4</v>
      </c>
      <c r="D4" s="63" t="s">
        <v>149</v>
      </c>
      <c r="E4" s="64"/>
      <c r="F4" s="63" t="s">
        <v>145</v>
      </c>
      <c r="G4" s="64"/>
      <c r="H4" s="63" t="s">
        <v>146</v>
      </c>
      <c r="I4" s="64"/>
      <c r="J4" s="63" t="s">
        <v>147</v>
      </c>
      <c r="K4" s="64"/>
      <c r="L4" s="63" t="s">
        <v>148</v>
      </c>
      <c r="M4" s="64"/>
      <c r="N4" s="65" t="s">
        <v>150</v>
      </c>
      <c r="O4" s="66"/>
      <c r="P4" s="3" t="s">
        <v>139</v>
      </c>
      <c r="Q4" s="61" t="s">
        <v>140</v>
      </c>
      <c r="R4" s="60" t="s">
        <v>6</v>
      </c>
    </row>
    <row r="5" spans="1:18">
      <c r="A5" s="60"/>
      <c r="B5" s="62"/>
      <c r="C5" s="60"/>
      <c r="D5" s="3" t="s">
        <v>144</v>
      </c>
      <c r="E5" s="3" t="s">
        <v>7</v>
      </c>
      <c r="F5" s="3" t="s">
        <v>144</v>
      </c>
      <c r="G5" s="3" t="s">
        <v>7</v>
      </c>
      <c r="H5" s="3" t="s">
        <v>144</v>
      </c>
      <c r="I5" s="3" t="s">
        <v>7</v>
      </c>
      <c r="J5" s="3" t="s">
        <v>144</v>
      </c>
      <c r="K5" s="3" t="s">
        <v>7</v>
      </c>
      <c r="L5" s="3" t="s">
        <v>144</v>
      </c>
      <c r="M5" s="3" t="s">
        <v>7</v>
      </c>
      <c r="N5" s="3" t="s">
        <v>144</v>
      </c>
      <c r="O5" s="3" t="s">
        <v>7</v>
      </c>
      <c r="P5" s="3">
        <v>600</v>
      </c>
      <c r="Q5" s="62"/>
      <c r="R5" s="60"/>
    </row>
    <row r="6" spans="1:18">
      <c r="A6" s="4">
        <v>12165963</v>
      </c>
      <c r="B6" s="4" t="s">
        <v>23</v>
      </c>
      <c r="C6" s="5" t="s">
        <v>130</v>
      </c>
      <c r="D6" s="4">
        <v>97</v>
      </c>
      <c r="E6" s="4" t="s">
        <v>15</v>
      </c>
      <c r="F6" s="4">
        <v>97</v>
      </c>
      <c r="G6" s="4" t="s">
        <v>15</v>
      </c>
      <c r="H6" s="4">
        <v>100</v>
      </c>
      <c r="I6" s="4" t="s">
        <v>15</v>
      </c>
      <c r="J6" s="4">
        <v>100</v>
      </c>
      <c r="K6" s="4" t="s">
        <v>15</v>
      </c>
      <c r="L6" s="4">
        <v>99</v>
      </c>
      <c r="M6" s="4" t="s">
        <v>15</v>
      </c>
      <c r="N6" s="4">
        <v>99</v>
      </c>
      <c r="O6" s="4" t="s">
        <v>15</v>
      </c>
      <c r="P6" s="4">
        <f t="shared" ref="P6:P37" si="0">D6+F6+H6+J6+L6+N6</f>
        <v>592</v>
      </c>
      <c r="Q6" s="4">
        <f t="shared" ref="Q6:Q37" si="1">ROUNDUP(P6/6,2)</f>
        <v>98.67</v>
      </c>
      <c r="R6" s="55" t="s">
        <v>13</v>
      </c>
    </row>
    <row r="7" spans="1:18">
      <c r="A7" s="4">
        <v>12165939</v>
      </c>
      <c r="B7" s="4" t="s">
        <v>8</v>
      </c>
      <c r="C7" s="5" t="s">
        <v>106</v>
      </c>
      <c r="D7" s="4">
        <v>96</v>
      </c>
      <c r="E7" s="4" t="s">
        <v>15</v>
      </c>
      <c r="F7" s="4">
        <v>95</v>
      </c>
      <c r="G7" s="4" t="s">
        <v>15</v>
      </c>
      <c r="H7" s="4">
        <v>97</v>
      </c>
      <c r="I7" s="4" t="s">
        <v>15</v>
      </c>
      <c r="J7" s="4">
        <v>97</v>
      </c>
      <c r="K7" s="4" t="s">
        <v>15</v>
      </c>
      <c r="L7" s="4">
        <v>98</v>
      </c>
      <c r="M7" s="4" t="s">
        <v>15</v>
      </c>
      <c r="N7" s="4">
        <v>92</v>
      </c>
      <c r="O7" s="4" t="s">
        <v>11</v>
      </c>
      <c r="P7" s="4">
        <f t="shared" si="0"/>
        <v>575</v>
      </c>
      <c r="Q7" s="4">
        <f t="shared" si="1"/>
        <v>95.84</v>
      </c>
      <c r="R7" s="55" t="s">
        <v>13</v>
      </c>
    </row>
    <row r="8" spans="1:18">
      <c r="A8" s="4">
        <v>12165862</v>
      </c>
      <c r="B8" s="4" t="s">
        <v>23</v>
      </c>
      <c r="C8" s="5" t="s">
        <v>27</v>
      </c>
      <c r="D8" s="4">
        <v>83</v>
      </c>
      <c r="E8" s="4" t="s">
        <v>12</v>
      </c>
      <c r="F8" s="4">
        <v>96</v>
      </c>
      <c r="G8" s="4" t="s">
        <v>15</v>
      </c>
      <c r="H8" s="4">
        <v>99</v>
      </c>
      <c r="I8" s="4" t="s">
        <v>15</v>
      </c>
      <c r="J8" s="4">
        <v>97</v>
      </c>
      <c r="K8" s="4" t="s">
        <v>15</v>
      </c>
      <c r="L8" s="4">
        <v>99</v>
      </c>
      <c r="M8" s="4" t="s">
        <v>15</v>
      </c>
      <c r="N8" s="4">
        <v>99</v>
      </c>
      <c r="O8" s="4" t="s">
        <v>15</v>
      </c>
      <c r="P8" s="4">
        <f t="shared" si="0"/>
        <v>573</v>
      </c>
      <c r="Q8" s="4">
        <f t="shared" si="1"/>
        <v>95.5</v>
      </c>
      <c r="R8" s="55" t="s">
        <v>13</v>
      </c>
    </row>
    <row r="9" spans="1:18">
      <c r="A9" s="4">
        <v>12165950</v>
      </c>
      <c r="B9" s="4" t="s">
        <v>23</v>
      </c>
      <c r="C9" s="5" t="s">
        <v>117</v>
      </c>
      <c r="D9" s="4">
        <v>96</v>
      </c>
      <c r="E9" s="4" t="s">
        <v>15</v>
      </c>
      <c r="F9" s="4">
        <v>89</v>
      </c>
      <c r="G9" s="4" t="s">
        <v>11</v>
      </c>
      <c r="H9" s="4">
        <v>95</v>
      </c>
      <c r="I9" s="4" t="s">
        <v>15</v>
      </c>
      <c r="J9" s="4">
        <v>90</v>
      </c>
      <c r="K9" s="4" t="s">
        <v>15</v>
      </c>
      <c r="L9" s="4">
        <v>98</v>
      </c>
      <c r="M9" s="4" t="s">
        <v>15</v>
      </c>
      <c r="N9" s="4">
        <v>99</v>
      </c>
      <c r="O9" s="4" t="s">
        <v>15</v>
      </c>
      <c r="P9" s="4">
        <f t="shared" si="0"/>
        <v>567</v>
      </c>
      <c r="Q9" s="4">
        <f t="shared" si="1"/>
        <v>94.5</v>
      </c>
      <c r="R9" s="55" t="s">
        <v>13</v>
      </c>
    </row>
    <row r="10" spans="1:18">
      <c r="A10" s="4">
        <v>12165856</v>
      </c>
      <c r="B10" s="4" t="s">
        <v>8</v>
      </c>
      <c r="C10" s="5" t="s">
        <v>17</v>
      </c>
      <c r="D10" s="4">
        <v>83</v>
      </c>
      <c r="E10" s="4" t="s">
        <v>12</v>
      </c>
      <c r="F10" s="4">
        <v>98</v>
      </c>
      <c r="G10" s="4" t="s">
        <v>15</v>
      </c>
      <c r="H10" s="4">
        <v>91</v>
      </c>
      <c r="I10" s="4" t="s">
        <v>15</v>
      </c>
      <c r="J10" s="4">
        <v>98</v>
      </c>
      <c r="K10" s="4" t="s">
        <v>15</v>
      </c>
      <c r="L10" s="4">
        <v>100</v>
      </c>
      <c r="M10" s="4" t="s">
        <v>15</v>
      </c>
      <c r="N10" s="4">
        <v>94</v>
      </c>
      <c r="O10" s="4" t="s">
        <v>15</v>
      </c>
      <c r="P10" s="4">
        <f t="shared" si="0"/>
        <v>564</v>
      </c>
      <c r="Q10" s="4">
        <f t="shared" si="1"/>
        <v>94</v>
      </c>
      <c r="R10" s="55" t="s">
        <v>13</v>
      </c>
    </row>
    <row r="11" spans="1:18">
      <c r="A11" s="4">
        <v>12165967</v>
      </c>
      <c r="B11" s="4" t="s">
        <v>23</v>
      </c>
      <c r="C11" s="5" t="s">
        <v>134</v>
      </c>
      <c r="D11" s="4">
        <v>92</v>
      </c>
      <c r="E11" s="4" t="s">
        <v>15</v>
      </c>
      <c r="F11" s="4">
        <v>92</v>
      </c>
      <c r="G11" s="4" t="s">
        <v>15</v>
      </c>
      <c r="H11" s="4">
        <v>90</v>
      </c>
      <c r="I11" s="4" t="s">
        <v>11</v>
      </c>
      <c r="J11" s="4">
        <v>94</v>
      </c>
      <c r="K11" s="4" t="s">
        <v>15</v>
      </c>
      <c r="L11" s="4">
        <v>98</v>
      </c>
      <c r="M11" s="4" t="s">
        <v>15</v>
      </c>
      <c r="N11" s="4">
        <v>95</v>
      </c>
      <c r="O11" s="4" t="s">
        <v>15</v>
      </c>
      <c r="P11" s="4">
        <f t="shared" si="0"/>
        <v>561</v>
      </c>
      <c r="Q11" s="4">
        <f t="shared" si="1"/>
        <v>93.5</v>
      </c>
      <c r="R11" s="55" t="s">
        <v>13</v>
      </c>
    </row>
    <row r="12" spans="1:18">
      <c r="A12" s="4">
        <v>12165865</v>
      </c>
      <c r="B12" s="4" t="s">
        <v>23</v>
      </c>
      <c r="C12" s="5" t="s">
        <v>30</v>
      </c>
      <c r="D12" s="4">
        <v>77</v>
      </c>
      <c r="E12" s="4" t="s">
        <v>20</v>
      </c>
      <c r="F12" s="4">
        <v>95</v>
      </c>
      <c r="G12" s="4" t="s">
        <v>15</v>
      </c>
      <c r="H12" s="4">
        <v>94</v>
      </c>
      <c r="I12" s="4" t="s">
        <v>15</v>
      </c>
      <c r="J12" s="4">
        <v>97</v>
      </c>
      <c r="K12" s="4" t="s">
        <v>15</v>
      </c>
      <c r="L12" s="4">
        <v>99</v>
      </c>
      <c r="M12" s="4" t="s">
        <v>15</v>
      </c>
      <c r="N12" s="4">
        <v>95</v>
      </c>
      <c r="O12" s="4" t="s">
        <v>15</v>
      </c>
      <c r="P12" s="4">
        <f t="shared" si="0"/>
        <v>557</v>
      </c>
      <c r="Q12" s="4">
        <f t="shared" si="1"/>
        <v>92.84</v>
      </c>
      <c r="R12" s="55" t="s">
        <v>13</v>
      </c>
    </row>
    <row r="13" spans="1:18">
      <c r="A13" s="4">
        <v>12165966</v>
      </c>
      <c r="B13" s="4" t="s">
        <v>8</v>
      </c>
      <c r="C13" s="5" t="s">
        <v>133</v>
      </c>
      <c r="D13" s="4">
        <v>83</v>
      </c>
      <c r="E13" s="4" t="s">
        <v>12</v>
      </c>
      <c r="F13" s="4">
        <v>97</v>
      </c>
      <c r="G13" s="4" t="s">
        <v>15</v>
      </c>
      <c r="H13" s="4">
        <v>88</v>
      </c>
      <c r="I13" s="4" t="s">
        <v>11</v>
      </c>
      <c r="J13" s="4">
        <v>88</v>
      </c>
      <c r="K13" s="4" t="s">
        <v>15</v>
      </c>
      <c r="L13" s="4">
        <v>95</v>
      </c>
      <c r="M13" s="4" t="s">
        <v>15</v>
      </c>
      <c r="N13" s="4">
        <v>95</v>
      </c>
      <c r="O13" s="4" t="s">
        <v>15</v>
      </c>
      <c r="P13" s="4">
        <f t="shared" si="0"/>
        <v>546</v>
      </c>
      <c r="Q13" s="4">
        <f t="shared" si="1"/>
        <v>91</v>
      </c>
      <c r="R13" s="55" t="s">
        <v>13</v>
      </c>
    </row>
    <row r="14" spans="1:18">
      <c r="A14" s="4">
        <v>12165930</v>
      </c>
      <c r="B14" s="4" t="s">
        <v>23</v>
      </c>
      <c r="C14" s="5" t="s">
        <v>98</v>
      </c>
      <c r="D14" s="4">
        <v>95</v>
      </c>
      <c r="E14" s="4" t="s">
        <v>15</v>
      </c>
      <c r="F14" s="4">
        <v>94</v>
      </c>
      <c r="G14" s="4" t="s">
        <v>15</v>
      </c>
      <c r="H14" s="4">
        <v>94</v>
      </c>
      <c r="I14" s="4" t="s">
        <v>15</v>
      </c>
      <c r="J14" s="4">
        <v>84</v>
      </c>
      <c r="K14" s="4" t="s">
        <v>11</v>
      </c>
      <c r="L14" s="4">
        <v>95</v>
      </c>
      <c r="M14" s="4" t="s">
        <v>15</v>
      </c>
      <c r="N14" s="4">
        <v>83</v>
      </c>
      <c r="O14" s="4" t="s">
        <v>12</v>
      </c>
      <c r="P14" s="4">
        <f t="shared" si="0"/>
        <v>545</v>
      </c>
      <c r="Q14" s="4">
        <f t="shared" si="1"/>
        <v>90.84</v>
      </c>
      <c r="R14" s="55" t="s">
        <v>13</v>
      </c>
    </row>
    <row r="15" spans="1:18">
      <c r="A15" s="4">
        <v>12165940</v>
      </c>
      <c r="B15" s="4" t="s">
        <v>8</v>
      </c>
      <c r="C15" s="5" t="s">
        <v>107</v>
      </c>
      <c r="D15" s="4">
        <v>88</v>
      </c>
      <c r="E15" s="4" t="s">
        <v>11</v>
      </c>
      <c r="F15" s="4">
        <v>95</v>
      </c>
      <c r="G15" s="4" t="s">
        <v>15</v>
      </c>
      <c r="H15" s="4">
        <v>90</v>
      </c>
      <c r="I15" s="4" t="s">
        <v>11</v>
      </c>
      <c r="J15" s="4">
        <v>90</v>
      </c>
      <c r="K15" s="4" t="s">
        <v>15</v>
      </c>
      <c r="L15" s="4">
        <v>97</v>
      </c>
      <c r="M15" s="4" t="s">
        <v>15</v>
      </c>
      <c r="N15" s="4">
        <v>85</v>
      </c>
      <c r="O15" s="4" t="s">
        <v>12</v>
      </c>
      <c r="P15" s="4">
        <f t="shared" si="0"/>
        <v>545</v>
      </c>
      <c r="Q15" s="4">
        <f t="shared" si="1"/>
        <v>90.84</v>
      </c>
      <c r="R15" s="55" t="s">
        <v>13</v>
      </c>
    </row>
    <row r="16" spans="1:18">
      <c r="A16" s="4">
        <v>12165936</v>
      </c>
      <c r="B16" s="4" t="s">
        <v>23</v>
      </c>
      <c r="C16" s="5" t="s">
        <v>103</v>
      </c>
      <c r="D16" s="4">
        <v>95</v>
      </c>
      <c r="E16" s="4" t="s">
        <v>15</v>
      </c>
      <c r="F16" s="4">
        <v>85</v>
      </c>
      <c r="G16" s="4" t="s">
        <v>12</v>
      </c>
      <c r="H16" s="4">
        <v>94</v>
      </c>
      <c r="I16" s="4" t="s">
        <v>15</v>
      </c>
      <c r="J16" s="4">
        <v>79</v>
      </c>
      <c r="K16" s="4" t="s">
        <v>11</v>
      </c>
      <c r="L16" s="4">
        <v>95</v>
      </c>
      <c r="M16" s="4" t="s">
        <v>15</v>
      </c>
      <c r="N16" s="4">
        <v>96</v>
      </c>
      <c r="O16" s="4" t="s">
        <v>15</v>
      </c>
      <c r="P16" s="4">
        <f t="shared" si="0"/>
        <v>544</v>
      </c>
      <c r="Q16" s="4">
        <f t="shared" si="1"/>
        <v>90.67</v>
      </c>
      <c r="R16" s="55" t="s">
        <v>13</v>
      </c>
    </row>
    <row r="17" spans="1:18">
      <c r="A17" s="4">
        <v>12165857</v>
      </c>
      <c r="B17" s="4" t="s">
        <v>8</v>
      </c>
      <c r="C17" s="5" t="s">
        <v>18</v>
      </c>
      <c r="D17" s="4">
        <v>92</v>
      </c>
      <c r="E17" s="4" t="s">
        <v>15</v>
      </c>
      <c r="F17" s="4">
        <v>90</v>
      </c>
      <c r="G17" s="4" t="s">
        <v>11</v>
      </c>
      <c r="H17" s="4">
        <v>95</v>
      </c>
      <c r="I17" s="4" t="s">
        <v>15</v>
      </c>
      <c r="J17" s="4">
        <v>78</v>
      </c>
      <c r="K17" s="4" t="s">
        <v>11</v>
      </c>
      <c r="L17" s="4">
        <v>95</v>
      </c>
      <c r="M17" s="4" t="s">
        <v>15</v>
      </c>
      <c r="N17" s="4">
        <v>91</v>
      </c>
      <c r="O17" s="4" t="s">
        <v>11</v>
      </c>
      <c r="P17" s="4">
        <f t="shared" si="0"/>
        <v>541</v>
      </c>
      <c r="Q17" s="4">
        <f t="shared" si="1"/>
        <v>90.17</v>
      </c>
      <c r="R17" s="55" t="s">
        <v>13</v>
      </c>
    </row>
    <row r="18" spans="1:18">
      <c r="A18" s="4">
        <v>12165956</v>
      </c>
      <c r="B18" s="4" t="s">
        <v>23</v>
      </c>
      <c r="C18" s="5" t="s">
        <v>123</v>
      </c>
      <c r="D18" s="4">
        <v>89</v>
      </c>
      <c r="E18" s="4" t="s">
        <v>11</v>
      </c>
      <c r="F18" s="4">
        <v>82</v>
      </c>
      <c r="G18" s="4" t="s">
        <v>12</v>
      </c>
      <c r="H18" s="4">
        <v>91</v>
      </c>
      <c r="I18" s="4" t="s">
        <v>15</v>
      </c>
      <c r="J18" s="4">
        <v>87</v>
      </c>
      <c r="K18" s="4" t="s">
        <v>15</v>
      </c>
      <c r="L18" s="4">
        <v>94</v>
      </c>
      <c r="M18" s="4" t="s">
        <v>11</v>
      </c>
      <c r="N18" s="4">
        <v>94</v>
      </c>
      <c r="O18" s="4" t="s">
        <v>15</v>
      </c>
      <c r="P18" s="4">
        <f t="shared" si="0"/>
        <v>537</v>
      </c>
      <c r="Q18" s="4">
        <f t="shared" si="1"/>
        <v>89.5</v>
      </c>
      <c r="R18" s="55" t="s">
        <v>13</v>
      </c>
    </row>
    <row r="19" spans="1:18">
      <c r="A19" s="4">
        <v>12165946</v>
      </c>
      <c r="B19" s="4" t="s">
        <v>8</v>
      </c>
      <c r="C19" s="5" t="s">
        <v>113</v>
      </c>
      <c r="D19" s="4">
        <v>92</v>
      </c>
      <c r="E19" s="4" t="s">
        <v>15</v>
      </c>
      <c r="F19" s="4">
        <v>91</v>
      </c>
      <c r="G19" s="4" t="s">
        <v>11</v>
      </c>
      <c r="H19" s="4">
        <v>91</v>
      </c>
      <c r="I19" s="4" t="s">
        <v>15</v>
      </c>
      <c r="J19" s="4">
        <v>83</v>
      </c>
      <c r="K19" s="4" t="s">
        <v>11</v>
      </c>
      <c r="L19" s="4">
        <v>95</v>
      </c>
      <c r="M19" s="4" t="s">
        <v>15</v>
      </c>
      <c r="N19" s="4">
        <v>82</v>
      </c>
      <c r="O19" s="4" t="s">
        <v>20</v>
      </c>
      <c r="P19" s="4">
        <f t="shared" si="0"/>
        <v>534</v>
      </c>
      <c r="Q19" s="4">
        <f t="shared" si="1"/>
        <v>89</v>
      </c>
      <c r="R19" s="55" t="s">
        <v>13</v>
      </c>
    </row>
    <row r="20" spans="1:18">
      <c r="A20" s="4">
        <v>12165875</v>
      </c>
      <c r="B20" s="4" t="s">
        <v>23</v>
      </c>
      <c r="C20" s="5" t="s">
        <v>41</v>
      </c>
      <c r="D20" s="4">
        <v>85</v>
      </c>
      <c r="E20" s="4" t="s">
        <v>11</v>
      </c>
      <c r="F20" s="4">
        <v>91</v>
      </c>
      <c r="G20" s="4" t="s">
        <v>11</v>
      </c>
      <c r="H20" s="4">
        <v>87</v>
      </c>
      <c r="I20" s="4" t="s">
        <v>11</v>
      </c>
      <c r="J20" s="4">
        <v>83</v>
      </c>
      <c r="K20" s="4" t="s">
        <v>11</v>
      </c>
      <c r="L20" s="4">
        <v>95</v>
      </c>
      <c r="M20" s="4" t="s">
        <v>15</v>
      </c>
      <c r="N20" s="4">
        <v>90</v>
      </c>
      <c r="O20" s="4" t="s">
        <v>11</v>
      </c>
      <c r="P20" s="4">
        <f t="shared" si="0"/>
        <v>531</v>
      </c>
      <c r="Q20" s="4">
        <f t="shared" si="1"/>
        <v>88.5</v>
      </c>
      <c r="R20" s="55" t="s">
        <v>13</v>
      </c>
    </row>
    <row r="21" spans="1:18">
      <c r="A21" s="4">
        <v>12165874</v>
      </c>
      <c r="B21" s="4" t="s">
        <v>23</v>
      </c>
      <c r="C21" s="5" t="s">
        <v>40</v>
      </c>
      <c r="D21" s="4">
        <v>86</v>
      </c>
      <c r="E21" s="4" t="s">
        <v>11</v>
      </c>
      <c r="F21" s="4">
        <v>90</v>
      </c>
      <c r="G21" s="4" t="s">
        <v>11</v>
      </c>
      <c r="H21" s="4">
        <v>97</v>
      </c>
      <c r="I21" s="4" t="s">
        <v>15</v>
      </c>
      <c r="J21" s="4">
        <v>82</v>
      </c>
      <c r="K21" s="4" t="s">
        <v>11</v>
      </c>
      <c r="L21" s="4">
        <v>93</v>
      </c>
      <c r="M21" s="4" t="s">
        <v>11</v>
      </c>
      <c r="N21" s="4">
        <v>82</v>
      </c>
      <c r="O21" s="4" t="s">
        <v>20</v>
      </c>
      <c r="P21" s="4">
        <f t="shared" si="0"/>
        <v>530</v>
      </c>
      <c r="Q21" s="4">
        <f t="shared" si="1"/>
        <v>88.34</v>
      </c>
      <c r="R21" s="55" t="s">
        <v>13</v>
      </c>
    </row>
    <row r="22" spans="1:18">
      <c r="A22" s="4">
        <v>12165928</v>
      </c>
      <c r="B22" s="4" t="s">
        <v>23</v>
      </c>
      <c r="C22" s="5" t="s">
        <v>96</v>
      </c>
      <c r="D22" s="4">
        <v>84</v>
      </c>
      <c r="E22" s="4" t="s">
        <v>12</v>
      </c>
      <c r="F22" s="4">
        <v>91</v>
      </c>
      <c r="G22" s="4" t="s">
        <v>11</v>
      </c>
      <c r="H22" s="4">
        <v>94</v>
      </c>
      <c r="I22" s="4" t="s">
        <v>15</v>
      </c>
      <c r="J22" s="4">
        <v>81</v>
      </c>
      <c r="K22" s="4" t="s">
        <v>11</v>
      </c>
      <c r="L22" s="4">
        <v>90</v>
      </c>
      <c r="M22" s="4" t="s">
        <v>11</v>
      </c>
      <c r="N22" s="4">
        <v>87</v>
      </c>
      <c r="O22" s="4" t="s">
        <v>12</v>
      </c>
      <c r="P22" s="4">
        <f t="shared" si="0"/>
        <v>527</v>
      </c>
      <c r="Q22" s="4">
        <f t="shared" si="1"/>
        <v>87.84</v>
      </c>
      <c r="R22" s="55" t="s">
        <v>13</v>
      </c>
    </row>
    <row r="23" spans="1:18">
      <c r="A23" s="4">
        <v>12165961</v>
      </c>
      <c r="B23" s="4" t="s">
        <v>23</v>
      </c>
      <c r="C23" s="5" t="s">
        <v>128</v>
      </c>
      <c r="D23" s="4">
        <v>93</v>
      </c>
      <c r="E23" s="4" t="s">
        <v>15</v>
      </c>
      <c r="F23" s="4">
        <v>90</v>
      </c>
      <c r="G23" s="4" t="s">
        <v>11</v>
      </c>
      <c r="H23" s="4">
        <v>84</v>
      </c>
      <c r="I23" s="4" t="s">
        <v>11</v>
      </c>
      <c r="J23" s="4">
        <v>72</v>
      </c>
      <c r="K23" s="4" t="s">
        <v>12</v>
      </c>
      <c r="L23" s="4">
        <v>94</v>
      </c>
      <c r="M23" s="4" t="s">
        <v>11</v>
      </c>
      <c r="N23" s="4">
        <v>94</v>
      </c>
      <c r="O23" s="4" t="s">
        <v>15</v>
      </c>
      <c r="P23" s="4">
        <f t="shared" si="0"/>
        <v>527</v>
      </c>
      <c r="Q23" s="4">
        <f t="shared" si="1"/>
        <v>87.84</v>
      </c>
      <c r="R23" s="55" t="s">
        <v>13</v>
      </c>
    </row>
    <row r="24" spans="1:18">
      <c r="A24" s="4">
        <v>2165876</v>
      </c>
      <c r="B24" s="4" t="s">
        <v>23</v>
      </c>
      <c r="C24" s="5" t="s">
        <v>42</v>
      </c>
      <c r="D24" s="4">
        <v>72</v>
      </c>
      <c r="E24" s="4" t="s">
        <v>10</v>
      </c>
      <c r="F24" s="4">
        <v>83</v>
      </c>
      <c r="G24" s="4" t="s">
        <v>12</v>
      </c>
      <c r="H24" s="4">
        <v>92</v>
      </c>
      <c r="I24" s="4" t="s">
        <v>15</v>
      </c>
      <c r="J24" s="4">
        <v>93</v>
      </c>
      <c r="K24" s="4" t="s">
        <v>15</v>
      </c>
      <c r="L24" s="4">
        <v>91</v>
      </c>
      <c r="M24" s="4" t="s">
        <v>11</v>
      </c>
      <c r="N24" s="4">
        <v>94</v>
      </c>
      <c r="O24" s="4" t="s">
        <v>15</v>
      </c>
      <c r="P24" s="4">
        <f t="shared" si="0"/>
        <v>525</v>
      </c>
      <c r="Q24" s="4">
        <f t="shared" si="1"/>
        <v>87.5</v>
      </c>
      <c r="R24" s="55" t="s">
        <v>13</v>
      </c>
    </row>
    <row r="25" spans="1:18">
      <c r="A25" s="4">
        <v>12165854</v>
      </c>
      <c r="B25" s="4" t="s">
        <v>8</v>
      </c>
      <c r="C25" s="5" t="s">
        <v>14</v>
      </c>
      <c r="D25" s="4">
        <v>92</v>
      </c>
      <c r="E25" s="4" t="s">
        <v>15</v>
      </c>
      <c r="F25" s="4">
        <v>86</v>
      </c>
      <c r="G25" s="4" t="s">
        <v>11</v>
      </c>
      <c r="H25" s="4">
        <v>84</v>
      </c>
      <c r="I25" s="4" t="s">
        <v>11</v>
      </c>
      <c r="J25" s="4">
        <v>77</v>
      </c>
      <c r="K25" s="4" t="s">
        <v>11</v>
      </c>
      <c r="L25" s="4">
        <v>98</v>
      </c>
      <c r="M25" s="4" t="s">
        <v>15</v>
      </c>
      <c r="N25" s="4">
        <v>87</v>
      </c>
      <c r="O25" s="4" t="s">
        <v>12</v>
      </c>
      <c r="P25" s="4">
        <f t="shared" si="0"/>
        <v>524</v>
      </c>
      <c r="Q25" s="4">
        <f t="shared" si="1"/>
        <v>87.34</v>
      </c>
      <c r="R25" s="55" t="s">
        <v>13</v>
      </c>
    </row>
    <row r="26" spans="1:18">
      <c r="A26" s="4">
        <v>12165934</v>
      </c>
      <c r="B26" s="4" t="s">
        <v>23</v>
      </c>
      <c r="C26" s="5" t="s">
        <v>101</v>
      </c>
      <c r="D26" s="4">
        <v>93</v>
      </c>
      <c r="E26" s="4" t="s">
        <v>15</v>
      </c>
      <c r="F26" s="4">
        <v>91</v>
      </c>
      <c r="G26" s="4" t="s">
        <v>11</v>
      </c>
      <c r="H26" s="4">
        <v>90</v>
      </c>
      <c r="I26" s="4" t="s">
        <v>11</v>
      </c>
      <c r="J26" s="4">
        <v>68</v>
      </c>
      <c r="K26" s="4" t="s">
        <v>12</v>
      </c>
      <c r="L26" s="4">
        <v>95</v>
      </c>
      <c r="M26" s="4" t="s">
        <v>15</v>
      </c>
      <c r="N26" s="4">
        <v>87</v>
      </c>
      <c r="O26" s="4" t="s">
        <v>12</v>
      </c>
      <c r="P26" s="4">
        <f t="shared" si="0"/>
        <v>524</v>
      </c>
      <c r="Q26" s="4">
        <f t="shared" si="1"/>
        <v>87.34</v>
      </c>
      <c r="R26" s="55" t="s">
        <v>13</v>
      </c>
    </row>
    <row r="27" spans="1:18">
      <c r="A27" s="4">
        <v>12165902</v>
      </c>
      <c r="B27" s="4" t="s">
        <v>23</v>
      </c>
      <c r="C27" s="5" t="s">
        <v>70</v>
      </c>
      <c r="D27" s="4">
        <v>81</v>
      </c>
      <c r="E27" s="4" t="s">
        <v>12</v>
      </c>
      <c r="F27" s="4">
        <v>87</v>
      </c>
      <c r="G27" s="4" t="s">
        <v>11</v>
      </c>
      <c r="H27" s="4">
        <v>88</v>
      </c>
      <c r="I27" s="4" t="s">
        <v>11</v>
      </c>
      <c r="J27" s="4">
        <v>82</v>
      </c>
      <c r="K27" s="4" t="s">
        <v>11</v>
      </c>
      <c r="L27" s="4">
        <v>92</v>
      </c>
      <c r="M27" s="4" t="s">
        <v>11</v>
      </c>
      <c r="N27" s="4">
        <v>93</v>
      </c>
      <c r="O27" s="4" t="s">
        <v>11</v>
      </c>
      <c r="P27" s="4">
        <f t="shared" si="0"/>
        <v>523</v>
      </c>
      <c r="Q27" s="4">
        <f t="shared" si="1"/>
        <v>87.17</v>
      </c>
      <c r="R27" s="55" t="s">
        <v>13</v>
      </c>
    </row>
    <row r="28" spans="1:18">
      <c r="A28" s="4">
        <v>12165897</v>
      </c>
      <c r="B28" s="4" t="s">
        <v>23</v>
      </c>
      <c r="C28" s="5" t="s">
        <v>64</v>
      </c>
      <c r="D28" s="4">
        <v>77</v>
      </c>
      <c r="E28" s="4" t="s">
        <v>20</v>
      </c>
      <c r="F28" s="4">
        <v>89</v>
      </c>
      <c r="G28" s="4" t="s">
        <v>11</v>
      </c>
      <c r="H28" s="4">
        <v>69</v>
      </c>
      <c r="I28" s="4" t="s">
        <v>20</v>
      </c>
      <c r="J28" s="4">
        <v>95</v>
      </c>
      <c r="K28" s="4" t="s">
        <v>15</v>
      </c>
      <c r="L28" s="4">
        <v>95</v>
      </c>
      <c r="M28" s="4" t="s">
        <v>15</v>
      </c>
      <c r="N28" s="4">
        <v>94</v>
      </c>
      <c r="O28" s="4" t="s">
        <v>15</v>
      </c>
      <c r="P28" s="4">
        <f t="shared" si="0"/>
        <v>519</v>
      </c>
      <c r="Q28" s="4">
        <f t="shared" si="1"/>
        <v>86.5</v>
      </c>
      <c r="R28" s="55" t="s">
        <v>13</v>
      </c>
    </row>
    <row r="29" spans="1:18">
      <c r="A29" s="4">
        <v>12165863</v>
      </c>
      <c r="B29" s="4" t="s">
        <v>23</v>
      </c>
      <c r="C29" s="5" t="s">
        <v>28</v>
      </c>
      <c r="D29" s="4">
        <v>87</v>
      </c>
      <c r="E29" s="4" t="s">
        <v>11</v>
      </c>
      <c r="F29" s="4">
        <v>84</v>
      </c>
      <c r="G29" s="4" t="s">
        <v>12</v>
      </c>
      <c r="H29" s="4">
        <v>93</v>
      </c>
      <c r="I29" s="4" t="s">
        <v>15</v>
      </c>
      <c r="J29" s="4">
        <v>71</v>
      </c>
      <c r="K29" s="4" t="s">
        <v>12</v>
      </c>
      <c r="L29" s="4">
        <v>97</v>
      </c>
      <c r="M29" s="4" t="s">
        <v>15</v>
      </c>
      <c r="N29" s="4">
        <v>83</v>
      </c>
      <c r="O29" s="4" t="s">
        <v>12</v>
      </c>
      <c r="P29" s="4">
        <f t="shared" si="0"/>
        <v>515</v>
      </c>
      <c r="Q29" s="4">
        <f t="shared" si="1"/>
        <v>85.84</v>
      </c>
      <c r="R29" s="55" t="s">
        <v>13</v>
      </c>
    </row>
    <row r="30" spans="1:18">
      <c r="A30" s="4">
        <v>12165944</v>
      </c>
      <c r="B30" s="4" t="s">
        <v>8</v>
      </c>
      <c r="C30" s="5" t="s">
        <v>111</v>
      </c>
      <c r="D30" s="4">
        <v>93</v>
      </c>
      <c r="E30" s="4" t="s">
        <v>15</v>
      </c>
      <c r="F30" s="4">
        <v>84</v>
      </c>
      <c r="G30" s="4" t="s">
        <v>12</v>
      </c>
      <c r="H30" s="4">
        <v>86</v>
      </c>
      <c r="I30" s="4" t="s">
        <v>11</v>
      </c>
      <c r="J30" s="4">
        <v>79</v>
      </c>
      <c r="K30" s="4" t="s">
        <v>11</v>
      </c>
      <c r="L30" s="4">
        <v>95</v>
      </c>
      <c r="M30" s="4" t="s">
        <v>15</v>
      </c>
      <c r="N30" s="4">
        <v>76</v>
      </c>
      <c r="O30" s="4" t="s">
        <v>10</v>
      </c>
      <c r="P30" s="4">
        <f t="shared" si="0"/>
        <v>513</v>
      </c>
      <c r="Q30" s="4">
        <f t="shared" si="1"/>
        <v>85.5</v>
      </c>
      <c r="R30" s="55" t="s">
        <v>13</v>
      </c>
    </row>
    <row r="31" spans="1:18">
      <c r="A31" s="4">
        <v>12165893</v>
      </c>
      <c r="B31" s="4" t="s">
        <v>8</v>
      </c>
      <c r="C31" s="5" t="s">
        <v>60</v>
      </c>
      <c r="D31" s="4">
        <v>73</v>
      </c>
      <c r="E31" s="4" t="s">
        <v>10</v>
      </c>
      <c r="F31" s="4">
        <v>93</v>
      </c>
      <c r="G31" s="4" t="s">
        <v>15</v>
      </c>
      <c r="H31" s="4">
        <v>99</v>
      </c>
      <c r="I31" s="4" t="s">
        <v>15</v>
      </c>
      <c r="J31" s="4">
        <v>80</v>
      </c>
      <c r="K31" s="4" t="s">
        <v>11</v>
      </c>
      <c r="L31" s="4">
        <v>80</v>
      </c>
      <c r="M31" s="4" t="s">
        <v>20</v>
      </c>
      <c r="N31" s="4">
        <v>83</v>
      </c>
      <c r="O31" s="4" t="s">
        <v>12</v>
      </c>
      <c r="P31" s="4">
        <f t="shared" si="0"/>
        <v>508</v>
      </c>
      <c r="Q31" s="4">
        <f t="shared" si="1"/>
        <v>84.67</v>
      </c>
      <c r="R31" s="55" t="s">
        <v>13</v>
      </c>
    </row>
    <row r="32" spans="1:18">
      <c r="A32" s="4">
        <v>12165951</v>
      </c>
      <c r="B32" s="4" t="s">
        <v>23</v>
      </c>
      <c r="C32" s="5" t="s">
        <v>118</v>
      </c>
      <c r="D32" s="4">
        <v>86</v>
      </c>
      <c r="E32" s="4" t="s">
        <v>11</v>
      </c>
      <c r="F32" s="4">
        <v>90</v>
      </c>
      <c r="G32" s="4" t="s">
        <v>11</v>
      </c>
      <c r="H32" s="4">
        <v>86</v>
      </c>
      <c r="I32" s="4" t="s">
        <v>11</v>
      </c>
      <c r="J32" s="4">
        <v>76</v>
      </c>
      <c r="K32" s="4" t="s">
        <v>11</v>
      </c>
      <c r="L32" s="4">
        <v>93</v>
      </c>
      <c r="M32" s="4" t="s">
        <v>11</v>
      </c>
      <c r="N32" s="4">
        <v>74</v>
      </c>
      <c r="O32" s="4" t="s">
        <v>10</v>
      </c>
      <c r="P32" s="4">
        <f t="shared" si="0"/>
        <v>505</v>
      </c>
      <c r="Q32" s="4">
        <f t="shared" si="1"/>
        <v>84.17</v>
      </c>
      <c r="R32" s="55" t="s">
        <v>13</v>
      </c>
    </row>
    <row r="33" spans="1:18">
      <c r="A33" s="4">
        <v>12165937</v>
      </c>
      <c r="B33" s="4" t="s">
        <v>23</v>
      </c>
      <c r="C33" s="5" t="s">
        <v>104</v>
      </c>
      <c r="D33" s="4">
        <v>87</v>
      </c>
      <c r="E33" s="4" t="s">
        <v>11</v>
      </c>
      <c r="F33" s="4">
        <v>85</v>
      </c>
      <c r="G33" s="4" t="s">
        <v>12</v>
      </c>
      <c r="H33" s="4">
        <v>86</v>
      </c>
      <c r="I33" s="4" t="s">
        <v>11</v>
      </c>
      <c r="J33" s="4">
        <v>69</v>
      </c>
      <c r="K33" s="4" t="s">
        <v>12</v>
      </c>
      <c r="L33" s="4">
        <v>95</v>
      </c>
      <c r="M33" s="4" t="s">
        <v>15</v>
      </c>
      <c r="N33" s="4">
        <v>81</v>
      </c>
      <c r="O33" s="4" t="s">
        <v>20</v>
      </c>
      <c r="P33" s="4">
        <f t="shared" si="0"/>
        <v>503</v>
      </c>
      <c r="Q33" s="4">
        <f t="shared" si="1"/>
        <v>83.84</v>
      </c>
      <c r="R33" s="55" t="s">
        <v>13</v>
      </c>
    </row>
    <row r="34" spans="1:18">
      <c r="A34" s="4">
        <v>12165870</v>
      </c>
      <c r="B34" s="4" t="s">
        <v>23</v>
      </c>
      <c r="C34" s="5" t="s">
        <v>36</v>
      </c>
      <c r="D34" s="4">
        <v>74</v>
      </c>
      <c r="E34" s="4" t="s">
        <v>20</v>
      </c>
      <c r="F34" s="4">
        <v>79</v>
      </c>
      <c r="G34" s="4" t="s">
        <v>20</v>
      </c>
      <c r="H34" s="4">
        <v>85</v>
      </c>
      <c r="I34" s="4" t="s">
        <v>11</v>
      </c>
      <c r="J34" s="4">
        <v>79</v>
      </c>
      <c r="K34" s="4" t="s">
        <v>11</v>
      </c>
      <c r="L34" s="4">
        <v>96</v>
      </c>
      <c r="M34" s="4" t="s">
        <v>15</v>
      </c>
      <c r="N34" s="4">
        <v>89</v>
      </c>
      <c r="O34" s="4" t="s">
        <v>11</v>
      </c>
      <c r="P34" s="4">
        <f t="shared" si="0"/>
        <v>502</v>
      </c>
      <c r="Q34" s="4">
        <f t="shared" si="1"/>
        <v>83.67</v>
      </c>
      <c r="R34" s="55" t="s">
        <v>13</v>
      </c>
    </row>
    <row r="35" spans="1:18">
      <c r="A35" s="4">
        <v>12165855</v>
      </c>
      <c r="B35" s="4" t="s">
        <v>8</v>
      </c>
      <c r="C35" s="5" t="s">
        <v>16</v>
      </c>
      <c r="D35" s="4">
        <v>81</v>
      </c>
      <c r="E35" s="4" t="s">
        <v>12</v>
      </c>
      <c r="F35" s="4">
        <v>86</v>
      </c>
      <c r="G35" s="4" t="s">
        <v>11</v>
      </c>
      <c r="H35" s="4">
        <v>74</v>
      </c>
      <c r="I35" s="4" t="s">
        <v>12</v>
      </c>
      <c r="J35" s="4">
        <v>78</v>
      </c>
      <c r="K35" s="4" t="s">
        <v>11</v>
      </c>
      <c r="L35" s="4">
        <v>96</v>
      </c>
      <c r="M35" s="4" t="s">
        <v>15</v>
      </c>
      <c r="N35" s="4">
        <v>83</v>
      </c>
      <c r="O35" s="4" t="s">
        <v>12</v>
      </c>
      <c r="P35" s="4">
        <f t="shared" si="0"/>
        <v>498</v>
      </c>
      <c r="Q35" s="4">
        <f t="shared" si="1"/>
        <v>83</v>
      </c>
      <c r="R35" s="55" t="s">
        <v>13</v>
      </c>
    </row>
    <row r="36" spans="1:18">
      <c r="A36" s="4">
        <v>12165964</v>
      </c>
      <c r="B36" s="4" t="s">
        <v>23</v>
      </c>
      <c r="C36" s="5" t="s">
        <v>131</v>
      </c>
      <c r="D36" s="4">
        <v>74</v>
      </c>
      <c r="E36" s="4" t="s">
        <v>20</v>
      </c>
      <c r="F36" s="4">
        <v>87</v>
      </c>
      <c r="G36" s="4" t="s">
        <v>11</v>
      </c>
      <c r="H36" s="4">
        <v>75</v>
      </c>
      <c r="I36" s="4" t="s">
        <v>12</v>
      </c>
      <c r="J36" s="4">
        <v>85</v>
      </c>
      <c r="K36" s="4" t="s">
        <v>15</v>
      </c>
      <c r="L36" s="4">
        <v>93</v>
      </c>
      <c r="M36" s="4" t="s">
        <v>11</v>
      </c>
      <c r="N36" s="4">
        <v>84</v>
      </c>
      <c r="O36" s="4" t="s">
        <v>12</v>
      </c>
      <c r="P36" s="4">
        <f t="shared" si="0"/>
        <v>498</v>
      </c>
      <c r="Q36" s="4">
        <f t="shared" si="1"/>
        <v>83</v>
      </c>
      <c r="R36" s="55" t="s">
        <v>13</v>
      </c>
    </row>
    <row r="37" spans="1:18">
      <c r="A37" s="4">
        <v>12165901</v>
      </c>
      <c r="B37" s="4" t="s">
        <v>23</v>
      </c>
      <c r="C37" s="5" t="s">
        <v>69</v>
      </c>
      <c r="D37" s="4">
        <v>85</v>
      </c>
      <c r="E37" s="4" t="s">
        <v>11</v>
      </c>
      <c r="F37" s="4">
        <v>93</v>
      </c>
      <c r="G37" s="4" t="s">
        <v>15</v>
      </c>
      <c r="H37" s="4">
        <v>92</v>
      </c>
      <c r="I37" s="4" t="s">
        <v>15</v>
      </c>
      <c r="J37" s="4">
        <v>70</v>
      </c>
      <c r="K37" s="4" t="s">
        <v>12</v>
      </c>
      <c r="L37" s="4">
        <v>77</v>
      </c>
      <c r="M37" s="4" t="s">
        <v>20</v>
      </c>
      <c r="N37" s="4">
        <v>77</v>
      </c>
      <c r="O37" s="4" t="s">
        <v>20</v>
      </c>
      <c r="P37" s="4">
        <f t="shared" si="0"/>
        <v>494</v>
      </c>
      <c r="Q37" s="4">
        <f t="shared" si="1"/>
        <v>82.34</v>
      </c>
      <c r="R37" s="55" t="s">
        <v>13</v>
      </c>
    </row>
    <row r="38" spans="1:18">
      <c r="A38" s="4">
        <v>12165858</v>
      </c>
      <c r="B38" s="4" t="s">
        <v>8</v>
      </c>
      <c r="C38" s="5" t="s">
        <v>19</v>
      </c>
      <c r="D38" s="4">
        <v>82</v>
      </c>
      <c r="E38" s="4" t="s">
        <v>12</v>
      </c>
      <c r="F38" s="4">
        <v>85</v>
      </c>
      <c r="G38" s="4" t="s">
        <v>12</v>
      </c>
      <c r="H38" s="4">
        <v>69</v>
      </c>
      <c r="I38" s="4" t="s">
        <v>20</v>
      </c>
      <c r="J38" s="4">
        <v>79</v>
      </c>
      <c r="K38" s="4" t="s">
        <v>11</v>
      </c>
      <c r="L38" s="4">
        <v>95</v>
      </c>
      <c r="M38" s="4" t="s">
        <v>15</v>
      </c>
      <c r="N38" s="4">
        <v>83</v>
      </c>
      <c r="O38" s="4" t="s">
        <v>12</v>
      </c>
      <c r="P38" s="4">
        <f t="shared" ref="P38:P69" si="2">D38+F38+H38+J38+L38+N38</f>
        <v>493</v>
      </c>
      <c r="Q38" s="4">
        <f t="shared" ref="Q38:Q69" si="3">ROUNDUP(P38/6,2)</f>
        <v>82.17</v>
      </c>
      <c r="R38" s="55" t="s">
        <v>13</v>
      </c>
    </row>
    <row r="39" spans="1:18">
      <c r="A39" s="4">
        <v>12165914</v>
      </c>
      <c r="B39" s="4" t="s">
        <v>8</v>
      </c>
      <c r="C39" s="5" t="s">
        <v>82</v>
      </c>
      <c r="D39" s="4">
        <v>89</v>
      </c>
      <c r="E39" s="4" t="s">
        <v>11</v>
      </c>
      <c r="F39" s="4">
        <v>85</v>
      </c>
      <c r="G39" s="4" t="s">
        <v>12</v>
      </c>
      <c r="H39" s="4">
        <v>77</v>
      </c>
      <c r="I39" s="4" t="s">
        <v>12</v>
      </c>
      <c r="J39" s="4">
        <v>66</v>
      </c>
      <c r="K39" s="4" t="s">
        <v>12</v>
      </c>
      <c r="L39" s="4">
        <v>94</v>
      </c>
      <c r="M39" s="4" t="s">
        <v>11</v>
      </c>
      <c r="N39" s="4">
        <v>81</v>
      </c>
      <c r="O39" s="4" t="s">
        <v>20</v>
      </c>
      <c r="P39" s="4">
        <f t="shared" si="2"/>
        <v>492</v>
      </c>
      <c r="Q39" s="4">
        <f t="shared" si="3"/>
        <v>82</v>
      </c>
      <c r="R39" s="55" t="s">
        <v>13</v>
      </c>
    </row>
    <row r="40" spans="1:18">
      <c r="A40" s="4">
        <v>12165938</v>
      </c>
      <c r="B40" s="4" t="s">
        <v>23</v>
      </c>
      <c r="C40" s="5" t="s">
        <v>105</v>
      </c>
      <c r="D40" s="4">
        <v>88</v>
      </c>
      <c r="E40" s="4" t="s">
        <v>11</v>
      </c>
      <c r="F40" s="4">
        <v>78</v>
      </c>
      <c r="G40" s="4" t="s">
        <v>20</v>
      </c>
      <c r="H40" s="4">
        <v>78</v>
      </c>
      <c r="I40" s="4" t="s">
        <v>12</v>
      </c>
      <c r="J40" s="4">
        <v>76</v>
      </c>
      <c r="K40" s="4" t="s">
        <v>11</v>
      </c>
      <c r="L40" s="4">
        <v>89</v>
      </c>
      <c r="M40" s="4" t="s">
        <v>11</v>
      </c>
      <c r="N40" s="4">
        <v>83</v>
      </c>
      <c r="O40" s="4" t="s">
        <v>12</v>
      </c>
      <c r="P40" s="4">
        <f t="shared" si="2"/>
        <v>492</v>
      </c>
      <c r="Q40" s="4">
        <f t="shared" si="3"/>
        <v>82</v>
      </c>
      <c r="R40" s="55" t="s">
        <v>13</v>
      </c>
    </row>
    <row r="41" spans="1:18">
      <c r="A41" s="4">
        <v>12165919</v>
      </c>
      <c r="B41" s="4" t="s">
        <v>8</v>
      </c>
      <c r="C41" s="5" t="s">
        <v>87</v>
      </c>
      <c r="D41" s="4">
        <v>92</v>
      </c>
      <c r="E41" s="4" t="s">
        <v>15</v>
      </c>
      <c r="F41" s="4">
        <v>90</v>
      </c>
      <c r="G41" s="4" t="s">
        <v>11</v>
      </c>
      <c r="H41" s="4">
        <v>69</v>
      </c>
      <c r="I41" s="4" t="s">
        <v>20</v>
      </c>
      <c r="J41" s="4">
        <v>75</v>
      </c>
      <c r="K41" s="4" t="s">
        <v>11</v>
      </c>
      <c r="L41" s="4">
        <v>77</v>
      </c>
      <c r="M41" s="4" t="s">
        <v>20</v>
      </c>
      <c r="N41" s="4">
        <v>88</v>
      </c>
      <c r="O41" s="4" t="s">
        <v>11</v>
      </c>
      <c r="P41" s="4">
        <f t="shared" si="2"/>
        <v>491</v>
      </c>
      <c r="Q41" s="4">
        <f t="shared" si="3"/>
        <v>81.84</v>
      </c>
      <c r="R41" s="55" t="s">
        <v>13</v>
      </c>
    </row>
    <row r="42" spans="1:18">
      <c r="A42" s="4">
        <v>12165942</v>
      </c>
      <c r="B42" s="4" t="s">
        <v>8</v>
      </c>
      <c r="C42" s="5" t="s">
        <v>109</v>
      </c>
      <c r="D42" s="4">
        <v>94</v>
      </c>
      <c r="E42" s="4" t="s">
        <v>15</v>
      </c>
      <c r="F42" s="4">
        <v>89</v>
      </c>
      <c r="G42" s="4" t="s">
        <v>11</v>
      </c>
      <c r="H42" s="4">
        <v>72</v>
      </c>
      <c r="I42" s="4" t="s">
        <v>12</v>
      </c>
      <c r="J42" s="4">
        <v>79</v>
      </c>
      <c r="K42" s="4" t="s">
        <v>11</v>
      </c>
      <c r="L42" s="4">
        <v>85</v>
      </c>
      <c r="M42" s="4" t="s">
        <v>12</v>
      </c>
      <c r="N42" s="4">
        <v>69</v>
      </c>
      <c r="O42" s="4" t="s">
        <v>22</v>
      </c>
      <c r="P42" s="4">
        <f t="shared" si="2"/>
        <v>488</v>
      </c>
      <c r="Q42" s="4">
        <f t="shared" si="3"/>
        <v>81.34</v>
      </c>
      <c r="R42" s="55" t="s">
        <v>13</v>
      </c>
    </row>
    <row r="43" spans="1:18">
      <c r="A43" s="4">
        <v>12165925</v>
      </c>
      <c r="B43" s="4" t="s">
        <v>23</v>
      </c>
      <c r="C43" s="5" t="s">
        <v>93</v>
      </c>
      <c r="D43" s="4">
        <v>76</v>
      </c>
      <c r="E43" s="4" t="s">
        <v>20</v>
      </c>
      <c r="F43" s="4">
        <v>87</v>
      </c>
      <c r="G43" s="4" t="s">
        <v>11</v>
      </c>
      <c r="H43" s="4">
        <v>81</v>
      </c>
      <c r="I43" s="4" t="s">
        <v>11</v>
      </c>
      <c r="J43" s="4">
        <v>77</v>
      </c>
      <c r="K43" s="4" t="s">
        <v>11</v>
      </c>
      <c r="L43" s="4">
        <v>78</v>
      </c>
      <c r="M43" s="4" t="s">
        <v>20</v>
      </c>
      <c r="N43" s="4">
        <v>88</v>
      </c>
      <c r="O43" s="4" t="s">
        <v>11</v>
      </c>
      <c r="P43" s="4">
        <f t="shared" si="2"/>
        <v>487</v>
      </c>
      <c r="Q43" s="4">
        <f t="shared" si="3"/>
        <v>81.17</v>
      </c>
      <c r="R43" s="55" t="s">
        <v>13</v>
      </c>
    </row>
    <row r="44" spans="1:18">
      <c r="A44" s="4">
        <v>12165955</v>
      </c>
      <c r="B44" s="4" t="s">
        <v>23</v>
      </c>
      <c r="C44" s="5" t="s">
        <v>122</v>
      </c>
      <c r="D44" s="4">
        <v>84</v>
      </c>
      <c r="E44" s="4" t="s">
        <v>12</v>
      </c>
      <c r="F44" s="4">
        <v>92</v>
      </c>
      <c r="G44" s="4" t="s">
        <v>15</v>
      </c>
      <c r="H44" s="4">
        <v>76</v>
      </c>
      <c r="I44" s="4" t="s">
        <v>12</v>
      </c>
      <c r="J44" s="4">
        <v>68</v>
      </c>
      <c r="K44" s="4" t="s">
        <v>12</v>
      </c>
      <c r="L44" s="4">
        <v>94</v>
      </c>
      <c r="M44" s="4" t="s">
        <v>11</v>
      </c>
      <c r="N44" s="4">
        <v>72</v>
      </c>
      <c r="O44" s="4" t="s">
        <v>10</v>
      </c>
      <c r="P44" s="4">
        <f t="shared" si="2"/>
        <v>486</v>
      </c>
      <c r="Q44" s="4">
        <f t="shared" si="3"/>
        <v>81</v>
      </c>
      <c r="R44" s="55" t="s">
        <v>13</v>
      </c>
    </row>
    <row r="45" spans="1:18">
      <c r="A45" s="4">
        <v>12165903</v>
      </c>
      <c r="B45" s="4" t="s">
        <v>23</v>
      </c>
      <c r="C45" s="5" t="s">
        <v>71</v>
      </c>
      <c r="D45" s="4">
        <v>68</v>
      </c>
      <c r="E45" s="4" t="s">
        <v>10</v>
      </c>
      <c r="F45" s="4">
        <v>84</v>
      </c>
      <c r="G45" s="4" t="s">
        <v>12</v>
      </c>
      <c r="H45" s="4">
        <v>80</v>
      </c>
      <c r="I45" s="4" t="s">
        <v>12</v>
      </c>
      <c r="J45" s="4">
        <v>80</v>
      </c>
      <c r="K45" s="4" t="s">
        <v>11</v>
      </c>
      <c r="L45" s="4">
        <v>85</v>
      </c>
      <c r="M45" s="4" t="s">
        <v>12</v>
      </c>
      <c r="N45" s="4">
        <v>87</v>
      </c>
      <c r="O45" s="4" t="s">
        <v>12</v>
      </c>
      <c r="P45" s="4">
        <f t="shared" si="2"/>
        <v>484</v>
      </c>
      <c r="Q45" s="4">
        <f t="shared" si="3"/>
        <v>80.67</v>
      </c>
      <c r="R45" s="55" t="s">
        <v>13</v>
      </c>
    </row>
    <row r="46" spans="1:18">
      <c r="A46" s="4">
        <v>12165869</v>
      </c>
      <c r="B46" s="4" t="s">
        <v>23</v>
      </c>
      <c r="C46" s="5" t="s">
        <v>35</v>
      </c>
      <c r="D46" s="4">
        <v>70</v>
      </c>
      <c r="E46" s="4" t="s">
        <v>10</v>
      </c>
      <c r="F46" s="4">
        <v>82</v>
      </c>
      <c r="G46" s="4" t="s">
        <v>12</v>
      </c>
      <c r="H46" s="4">
        <v>85</v>
      </c>
      <c r="I46" s="4" t="s">
        <v>11</v>
      </c>
      <c r="J46" s="4">
        <v>68</v>
      </c>
      <c r="K46" s="4" t="s">
        <v>12</v>
      </c>
      <c r="L46" s="4">
        <v>95</v>
      </c>
      <c r="M46" s="4" t="s">
        <v>15</v>
      </c>
      <c r="N46" s="4">
        <v>82</v>
      </c>
      <c r="O46" s="4" t="s">
        <v>20</v>
      </c>
      <c r="P46" s="4">
        <f t="shared" si="2"/>
        <v>482</v>
      </c>
      <c r="Q46" s="4">
        <f t="shared" si="3"/>
        <v>80.34</v>
      </c>
      <c r="R46" s="55" t="s">
        <v>13</v>
      </c>
    </row>
    <row r="47" spans="1:18">
      <c r="A47" s="4">
        <v>12165917</v>
      </c>
      <c r="B47" s="4" t="s">
        <v>8</v>
      </c>
      <c r="C47" s="5" t="s">
        <v>85</v>
      </c>
      <c r="D47" s="4">
        <v>92</v>
      </c>
      <c r="E47" s="4" t="s">
        <v>15</v>
      </c>
      <c r="F47" s="4">
        <v>87</v>
      </c>
      <c r="G47" s="4" t="s">
        <v>11</v>
      </c>
      <c r="H47" s="4">
        <v>60</v>
      </c>
      <c r="I47" s="4" t="s">
        <v>20</v>
      </c>
      <c r="J47" s="4">
        <v>66</v>
      </c>
      <c r="K47" s="4" t="s">
        <v>12</v>
      </c>
      <c r="L47" s="4">
        <v>89</v>
      </c>
      <c r="M47" s="4" t="s">
        <v>11</v>
      </c>
      <c r="N47" s="4">
        <v>87</v>
      </c>
      <c r="O47" s="4" t="s">
        <v>12</v>
      </c>
      <c r="P47" s="4">
        <f t="shared" si="2"/>
        <v>481</v>
      </c>
      <c r="Q47" s="4">
        <f t="shared" si="3"/>
        <v>80.17</v>
      </c>
      <c r="R47" s="55" t="s">
        <v>13</v>
      </c>
    </row>
    <row r="48" spans="1:18">
      <c r="A48" s="4">
        <v>12165853</v>
      </c>
      <c r="B48" s="4" t="s">
        <v>8</v>
      </c>
      <c r="C48" s="5" t="s">
        <v>9</v>
      </c>
      <c r="D48" s="4">
        <v>72</v>
      </c>
      <c r="E48" s="4" t="s">
        <v>10</v>
      </c>
      <c r="F48" s="4">
        <v>90</v>
      </c>
      <c r="G48" s="4" t="s">
        <v>11</v>
      </c>
      <c r="H48" s="4">
        <v>73</v>
      </c>
      <c r="I48" s="4" t="s">
        <v>12</v>
      </c>
      <c r="J48" s="4">
        <v>66</v>
      </c>
      <c r="K48" s="4" t="s">
        <v>12</v>
      </c>
      <c r="L48" s="4">
        <v>94</v>
      </c>
      <c r="M48" s="4" t="s">
        <v>11</v>
      </c>
      <c r="N48" s="4">
        <v>85</v>
      </c>
      <c r="O48" s="4" t="s">
        <v>12</v>
      </c>
      <c r="P48" s="4">
        <f t="shared" si="2"/>
        <v>480</v>
      </c>
      <c r="Q48" s="4">
        <f t="shared" si="3"/>
        <v>80</v>
      </c>
      <c r="R48" s="55" t="s">
        <v>13</v>
      </c>
    </row>
    <row r="49" spans="1:18">
      <c r="A49" s="4">
        <v>12165871</v>
      </c>
      <c r="B49" s="4" t="s">
        <v>23</v>
      </c>
      <c r="C49" s="5" t="s">
        <v>37</v>
      </c>
      <c r="D49" s="4">
        <v>78</v>
      </c>
      <c r="E49" s="4" t="s">
        <v>20</v>
      </c>
      <c r="F49" s="4">
        <v>89</v>
      </c>
      <c r="G49" s="4" t="s">
        <v>11</v>
      </c>
      <c r="H49" s="4">
        <v>85</v>
      </c>
      <c r="I49" s="4" t="s">
        <v>11</v>
      </c>
      <c r="J49" s="4">
        <v>64</v>
      </c>
      <c r="K49" s="4" t="s">
        <v>20</v>
      </c>
      <c r="L49" s="4">
        <v>78</v>
      </c>
      <c r="M49" s="4" t="s">
        <v>20</v>
      </c>
      <c r="N49" s="4">
        <v>86</v>
      </c>
      <c r="O49" s="4" t="s">
        <v>12</v>
      </c>
      <c r="P49" s="4">
        <f t="shared" si="2"/>
        <v>480</v>
      </c>
      <c r="Q49" s="4">
        <f t="shared" si="3"/>
        <v>80</v>
      </c>
      <c r="R49" s="55" t="s">
        <v>13</v>
      </c>
    </row>
    <row r="50" spans="1:18">
      <c r="A50" s="4">
        <v>12165904</v>
      </c>
      <c r="B50" s="4" t="s">
        <v>23</v>
      </c>
      <c r="C50" s="5" t="s">
        <v>72</v>
      </c>
      <c r="D50" s="4">
        <v>73</v>
      </c>
      <c r="E50" s="4" t="s">
        <v>10</v>
      </c>
      <c r="F50" s="4">
        <v>81</v>
      </c>
      <c r="G50" s="4" t="s">
        <v>12</v>
      </c>
      <c r="H50" s="4">
        <v>91</v>
      </c>
      <c r="I50" s="4" t="s">
        <v>15</v>
      </c>
      <c r="J50" s="4">
        <v>65</v>
      </c>
      <c r="K50" s="4" t="s">
        <v>20</v>
      </c>
      <c r="L50" s="4">
        <v>89</v>
      </c>
      <c r="M50" s="4" t="s">
        <v>11</v>
      </c>
      <c r="N50" s="4">
        <v>76</v>
      </c>
      <c r="O50" s="4" t="s">
        <v>10</v>
      </c>
      <c r="P50" s="4">
        <f t="shared" si="2"/>
        <v>475</v>
      </c>
      <c r="Q50" s="4">
        <f t="shared" si="3"/>
        <v>79.17</v>
      </c>
      <c r="R50" s="55" t="s">
        <v>13</v>
      </c>
    </row>
    <row r="51" spans="1:18">
      <c r="A51" s="4">
        <v>12165918</v>
      </c>
      <c r="B51" s="4" t="s">
        <v>8</v>
      </c>
      <c r="C51" s="5" t="s">
        <v>86</v>
      </c>
      <c r="D51" s="4">
        <v>91</v>
      </c>
      <c r="E51" s="4" t="s">
        <v>15</v>
      </c>
      <c r="F51" s="4">
        <v>85</v>
      </c>
      <c r="G51" s="4" t="s">
        <v>12</v>
      </c>
      <c r="H51" s="4">
        <v>63</v>
      </c>
      <c r="I51" s="4" t="s">
        <v>20</v>
      </c>
      <c r="J51" s="4">
        <v>68</v>
      </c>
      <c r="K51" s="4" t="s">
        <v>12</v>
      </c>
      <c r="L51" s="4">
        <v>82</v>
      </c>
      <c r="M51" s="4" t="s">
        <v>12</v>
      </c>
      <c r="N51" s="4">
        <v>84</v>
      </c>
      <c r="O51" s="4" t="s">
        <v>12</v>
      </c>
      <c r="P51" s="4">
        <f t="shared" si="2"/>
        <v>473</v>
      </c>
      <c r="Q51" s="4">
        <f t="shared" si="3"/>
        <v>78.84</v>
      </c>
      <c r="R51" s="55" t="s">
        <v>13</v>
      </c>
    </row>
    <row r="52" spans="1:18">
      <c r="A52" s="4">
        <v>12165884</v>
      </c>
      <c r="B52" s="4" t="s">
        <v>8</v>
      </c>
      <c r="C52" s="5" t="s">
        <v>51</v>
      </c>
      <c r="D52" s="4">
        <v>84</v>
      </c>
      <c r="E52" s="4" t="s">
        <v>12</v>
      </c>
      <c r="F52" s="4">
        <v>87</v>
      </c>
      <c r="G52" s="4" t="s">
        <v>11</v>
      </c>
      <c r="H52" s="4">
        <v>59</v>
      </c>
      <c r="I52" s="4" t="s">
        <v>10</v>
      </c>
      <c r="J52" s="4">
        <v>73</v>
      </c>
      <c r="K52" s="4" t="s">
        <v>12</v>
      </c>
      <c r="L52" s="4">
        <v>88</v>
      </c>
      <c r="M52" s="4" t="s">
        <v>12</v>
      </c>
      <c r="N52" s="4">
        <v>80</v>
      </c>
      <c r="O52" s="4" t="s">
        <v>20</v>
      </c>
      <c r="P52" s="4">
        <f t="shared" si="2"/>
        <v>471</v>
      </c>
      <c r="Q52" s="4">
        <f t="shared" si="3"/>
        <v>78.5</v>
      </c>
      <c r="R52" s="55" t="s">
        <v>13</v>
      </c>
    </row>
    <row r="53" spans="1:18">
      <c r="A53" s="4">
        <v>12165873</v>
      </c>
      <c r="B53" s="4" t="s">
        <v>23</v>
      </c>
      <c r="C53" s="5" t="s">
        <v>39</v>
      </c>
      <c r="D53" s="4">
        <v>55</v>
      </c>
      <c r="E53" s="4" t="s">
        <v>25</v>
      </c>
      <c r="F53" s="4">
        <v>79</v>
      </c>
      <c r="G53" s="4" t="s">
        <v>20</v>
      </c>
      <c r="H53" s="4">
        <v>78</v>
      </c>
      <c r="I53" s="4" t="s">
        <v>12</v>
      </c>
      <c r="J53" s="4">
        <v>79</v>
      </c>
      <c r="K53" s="4" t="s">
        <v>11</v>
      </c>
      <c r="L53" s="4">
        <v>86</v>
      </c>
      <c r="M53" s="4" t="s">
        <v>12</v>
      </c>
      <c r="N53" s="4">
        <v>91</v>
      </c>
      <c r="O53" s="4" t="s">
        <v>11</v>
      </c>
      <c r="P53" s="4">
        <f t="shared" si="2"/>
        <v>468</v>
      </c>
      <c r="Q53" s="4">
        <f t="shared" si="3"/>
        <v>78</v>
      </c>
      <c r="R53" s="55" t="s">
        <v>13</v>
      </c>
    </row>
    <row r="54" spans="1:18">
      <c r="A54" s="4">
        <v>12165891</v>
      </c>
      <c r="B54" s="4" t="s">
        <v>8</v>
      </c>
      <c r="C54" s="5" t="s">
        <v>58</v>
      </c>
      <c r="D54" s="4">
        <v>76</v>
      </c>
      <c r="E54" s="4" t="s">
        <v>20</v>
      </c>
      <c r="F54" s="4">
        <v>88</v>
      </c>
      <c r="G54" s="4" t="s">
        <v>11</v>
      </c>
      <c r="H54" s="4">
        <v>74</v>
      </c>
      <c r="I54" s="4" t="s">
        <v>12</v>
      </c>
      <c r="J54" s="4">
        <v>68</v>
      </c>
      <c r="K54" s="4" t="s">
        <v>12</v>
      </c>
      <c r="L54" s="4">
        <v>83</v>
      </c>
      <c r="M54" s="4" t="s">
        <v>12</v>
      </c>
      <c r="N54" s="4">
        <v>78</v>
      </c>
      <c r="O54" s="4" t="s">
        <v>20</v>
      </c>
      <c r="P54" s="4">
        <f t="shared" si="2"/>
        <v>467</v>
      </c>
      <c r="Q54" s="4">
        <f t="shared" si="3"/>
        <v>77.84</v>
      </c>
      <c r="R54" s="55" t="s">
        <v>13</v>
      </c>
    </row>
    <row r="55" spans="1:18">
      <c r="A55" s="4">
        <v>12165906</v>
      </c>
      <c r="B55" s="4" t="s">
        <v>23</v>
      </c>
      <c r="C55" s="5" t="s">
        <v>74</v>
      </c>
      <c r="D55" s="4">
        <v>79</v>
      </c>
      <c r="E55" s="4" t="s">
        <v>20</v>
      </c>
      <c r="F55" s="4">
        <v>77</v>
      </c>
      <c r="G55" s="4" t="s">
        <v>20</v>
      </c>
      <c r="H55" s="4">
        <v>74</v>
      </c>
      <c r="I55" s="4" t="s">
        <v>12</v>
      </c>
      <c r="J55" s="4">
        <v>69</v>
      </c>
      <c r="K55" s="4" t="s">
        <v>12</v>
      </c>
      <c r="L55" s="4">
        <v>91</v>
      </c>
      <c r="M55" s="4" t="s">
        <v>11</v>
      </c>
      <c r="N55" s="4">
        <v>76</v>
      </c>
      <c r="O55" s="4" t="s">
        <v>10</v>
      </c>
      <c r="P55" s="4">
        <f t="shared" si="2"/>
        <v>466</v>
      </c>
      <c r="Q55" s="4">
        <f t="shared" si="3"/>
        <v>77.67</v>
      </c>
      <c r="R55" s="55" t="s">
        <v>13</v>
      </c>
    </row>
    <row r="56" spans="1:18">
      <c r="A56" s="4">
        <v>12165912</v>
      </c>
      <c r="B56" s="4" t="s">
        <v>8</v>
      </c>
      <c r="C56" s="5" t="s">
        <v>80</v>
      </c>
      <c r="D56" s="4">
        <v>88</v>
      </c>
      <c r="E56" s="4" t="s">
        <v>11</v>
      </c>
      <c r="F56" s="4">
        <v>89</v>
      </c>
      <c r="G56" s="4" t="s">
        <v>11</v>
      </c>
      <c r="H56" s="4">
        <v>65</v>
      </c>
      <c r="I56" s="4" t="s">
        <v>20</v>
      </c>
      <c r="J56" s="4">
        <v>69</v>
      </c>
      <c r="K56" s="4" t="s">
        <v>12</v>
      </c>
      <c r="L56" s="4">
        <v>77</v>
      </c>
      <c r="M56" s="4" t="s">
        <v>20</v>
      </c>
      <c r="N56" s="4">
        <v>78</v>
      </c>
      <c r="O56" s="4" t="s">
        <v>20</v>
      </c>
      <c r="P56" s="4">
        <f t="shared" si="2"/>
        <v>466</v>
      </c>
      <c r="Q56" s="4">
        <f t="shared" si="3"/>
        <v>77.67</v>
      </c>
      <c r="R56" s="55" t="s">
        <v>13</v>
      </c>
    </row>
    <row r="57" spans="1:18">
      <c r="A57" s="4">
        <v>12165945</v>
      </c>
      <c r="B57" s="4" t="s">
        <v>8</v>
      </c>
      <c r="C57" s="5" t="s">
        <v>112</v>
      </c>
      <c r="D57" s="4">
        <v>89</v>
      </c>
      <c r="E57" s="4" t="s">
        <v>11</v>
      </c>
      <c r="F57" s="4">
        <v>90</v>
      </c>
      <c r="G57" s="4" t="s">
        <v>11</v>
      </c>
      <c r="H57" s="4">
        <v>51</v>
      </c>
      <c r="I57" s="4" t="s">
        <v>10</v>
      </c>
      <c r="J57" s="4">
        <v>62</v>
      </c>
      <c r="K57" s="4" t="s">
        <v>20</v>
      </c>
      <c r="L57" s="4">
        <v>93</v>
      </c>
      <c r="M57" s="4" t="s">
        <v>11</v>
      </c>
      <c r="N57" s="4">
        <v>81</v>
      </c>
      <c r="O57" s="4" t="s">
        <v>20</v>
      </c>
      <c r="P57" s="4">
        <f t="shared" si="2"/>
        <v>466</v>
      </c>
      <c r="Q57" s="4">
        <f t="shared" si="3"/>
        <v>77.67</v>
      </c>
      <c r="R57" s="55" t="s">
        <v>13</v>
      </c>
    </row>
    <row r="58" spans="1:18">
      <c r="A58" s="4">
        <v>12165877</v>
      </c>
      <c r="B58" s="4" t="s">
        <v>8</v>
      </c>
      <c r="C58" s="5" t="s">
        <v>43</v>
      </c>
      <c r="D58" s="4">
        <v>75</v>
      </c>
      <c r="E58" s="4" t="s">
        <v>20</v>
      </c>
      <c r="F58" s="4">
        <v>95</v>
      </c>
      <c r="G58" s="4" t="s">
        <v>15</v>
      </c>
      <c r="H58" s="4">
        <v>59</v>
      </c>
      <c r="I58" s="4" t="s">
        <v>10</v>
      </c>
      <c r="J58" s="4">
        <v>59</v>
      </c>
      <c r="K58" s="4" t="s">
        <v>20</v>
      </c>
      <c r="L58" s="4">
        <v>85</v>
      </c>
      <c r="M58" s="4" t="s">
        <v>12</v>
      </c>
      <c r="N58" s="4">
        <v>90</v>
      </c>
      <c r="O58" s="4" t="s">
        <v>11</v>
      </c>
      <c r="P58" s="4">
        <f t="shared" si="2"/>
        <v>463</v>
      </c>
      <c r="Q58" s="4">
        <f t="shared" si="3"/>
        <v>77.17</v>
      </c>
      <c r="R58" s="55" t="s">
        <v>13</v>
      </c>
    </row>
    <row r="59" spans="1:18">
      <c r="A59" s="4">
        <v>12165894</v>
      </c>
      <c r="B59" s="4" t="s">
        <v>8</v>
      </c>
      <c r="C59" s="5" t="s">
        <v>61</v>
      </c>
      <c r="D59" s="4">
        <v>69</v>
      </c>
      <c r="E59" s="4" t="s">
        <v>10</v>
      </c>
      <c r="F59" s="4">
        <v>82</v>
      </c>
      <c r="G59" s="4" t="s">
        <v>12</v>
      </c>
      <c r="H59" s="4">
        <v>70</v>
      </c>
      <c r="I59" s="4" t="s">
        <v>12</v>
      </c>
      <c r="J59" s="4">
        <v>64</v>
      </c>
      <c r="K59" s="4" t="s">
        <v>20</v>
      </c>
      <c r="L59" s="4">
        <v>87</v>
      </c>
      <c r="M59" s="4" t="s">
        <v>12</v>
      </c>
      <c r="N59" s="4">
        <v>89</v>
      </c>
      <c r="O59" s="4" t="s">
        <v>11</v>
      </c>
      <c r="P59" s="4">
        <f t="shared" si="2"/>
        <v>461</v>
      </c>
      <c r="Q59" s="4">
        <f t="shared" si="3"/>
        <v>76.84</v>
      </c>
      <c r="R59" s="55" t="s">
        <v>13</v>
      </c>
    </row>
    <row r="60" spans="1:18">
      <c r="A60" s="4">
        <v>12165899</v>
      </c>
      <c r="B60" s="4" t="s">
        <v>23</v>
      </c>
      <c r="C60" s="5" t="s">
        <v>66</v>
      </c>
      <c r="D60" s="4">
        <v>71</v>
      </c>
      <c r="E60" s="4" t="s">
        <v>10</v>
      </c>
      <c r="F60" s="4">
        <v>83</v>
      </c>
      <c r="G60" s="4" t="s">
        <v>12</v>
      </c>
      <c r="H60" s="4">
        <v>78</v>
      </c>
      <c r="I60" s="4" t="s">
        <v>12</v>
      </c>
      <c r="J60" s="4">
        <v>61</v>
      </c>
      <c r="K60" s="4" t="s">
        <v>20</v>
      </c>
      <c r="L60" s="4">
        <v>88</v>
      </c>
      <c r="M60" s="4" t="s">
        <v>12</v>
      </c>
      <c r="N60" s="4">
        <v>80</v>
      </c>
      <c r="O60" s="4" t="s">
        <v>20</v>
      </c>
      <c r="P60" s="4">
        <f t="shared" si="2"/>
        <v>461</v>
      </c>
      <c r="Q60" s="4">
        <f t="shared" si="3"/>
        <v>76.84</v>
      </c>
      <c r="R60" s="55" t="s">
        <v>13</v>
      </c>
    </row>
    <row r="61" spans="1:18">
      <c r="A61" s="4">
        <v>12165859</v>
      </c>
      <c r="B61" s="4" t="s">
        <v>8</v>
      </c>
      <c r="C61" s="5" t="s">
        <v>21</v>
      </c>
      <c r="D61" s="4">
        <v>79</v>
      </c>
      <c r="E61" s="4" t="s">
        <v>20</v>
      </c>
      <c r="F61" s="4">
        <v>84</v>
      </c>
      <c r="G61" s="4" t="s">
        <v>12</v>
      </c>
      <c r="H61" s="4">
        <v>48</v>
      </c>
      <c r="I61" s="4" t="s">
        <v>22</v>
      </c>
      <c r="J61" s="4">
        <v>62</v>
      </c>
      <c r="K61" s="4" t="s">
        <v>20</v>
      </c>
      <c r="L61" s="4">
        <v>94</v>
      </c>
      <c r="M61" s="4" t="s">
        <v>11</v>
      </c>
      <c r="N61" s="4">
        <v>88</v>
      </c>
      <c r="O61" s="4" t="s">
        <v>11</v>
      </c>
      <c r="P61" s="4">
        <f t="shared" si="2"/>
        <v>455</v>
      </c>
      <c r="Q61" s="4">
        <f t="shared" si="3"/>
        <v>75.84</v>
      </c>
      <c r="R61" s="55" t="s">
        <v>13</v>
      </c>
    </row>
    <row r="62" spans="1:18">
      <c r="A62" s="4">
        <v>12165888</v>
      </c>
      <c r="B62" s="4" t="s">
        <v>8</v>
      </c>
      <c r="C62" s="5" t="s">
        <v>55</v>
      </c>
      <c r="D62" s="4">
        <v>69</v>
      </c>
      <c r="E62" s="4" t="s">
        <v>10</v>
      </c>
      <c r="F62" s="4">
        <v>81</v>
      </c>
      <c r="G62" s="4" t="s">
        <v>12</v>
      </c>
      <c r="H62" s="4">
        <v>70</v>
      </c>
      <c r="I62" s="4" t="s">
        <v>12</v>
      </c>
      <c r="J62" s="4">
        <v>65</v>
      </c>
      <c r="K62" s="4" t="s">
        <v>20</v>
      </c>
      <c r="L62" s="4">
        <v>87</v>
      </c>
      <c r="M62" s="4" t="s">
        <v>12</v>
      </c>
      <c r="N62" s="4">
        <v>82</v>
      </c>
      <c r="O62" s="4" t="s">
        <v>20</v>
      </c>
      <c r="P62" s="4">
        <f t="shared" si="2"/>
        <v>454</v>
      </c>
      <c r="Q62" s="4">
        <f t="shared" si="3"/>
        <v>75.67</v>
      </c>
      <c r="R62" s="55" t="s">
        <v>13</v>
      </c>
    </row>
    <row r="63" spans="1:18">
      <c r="A63" s="4">
        <v>12165958</v>
      </c>
      <c r="B63" s="4" t="s">
        <v>23</v>
      </c>
      <c r="C63" s="5" t="s">
        <v>125</v>
      </c>
      <c r="D63" s="4">
        <v>78</v>
      </c>
      <c r="E63" s="4" t="s">
        <v>20</v>
      </c>
      <c r="F63" s="4">
        <v>87</v>
      </c>
      <c r="G63" s="4" t="s">
        <v>11</v>
      </c>
      <c r="H63" s="4">
        <v>55</v>
      </c>
      <c r="I63" s="4" t="s">
        <v>10</v>
      </c>
      <c r="J63" s="4">
        <v>67</v>
      </c>
      <c r="K63" s="4" t="s">
        <v>12</v>
      </c>
      <c r="L63" s="4">
        <v>86</v>
      </c>
      <c r="M63" s="4" t="s">
        <v>12</v>
      </c>
      <c r="N63" s="4">
        <v>81</v>
      </c>
      <c r="O63" s="4" t="s">
        <v>20</v>
      </c>
      <c r="P63" s="4">
        <f t="shared" si="2"/>
        <v>454</v>
      </c>
      <c r="Q63" s="4">
        <f t="shared" si="3"/>
        <v>75.67</v>
      </c>
      <c r="R63" s="55" t="s">
        <v>13</v>
      </c>
    </row>
    <row r="64" spans="1:18">
      <c r="A64" s="4">
        <v>12165954</v>
      </c>
      <c r="B64" s="4" t="s">
        <v>23</v>
      </c>
      <c r="C64" s="5" t="s">
        <v>121</v>
      </c>
      <c r="D64" s="4">
        <v>88</v>
      </c>
      <c r="E64" s="4" t="s">
        <v>11</v>
      </c>
      <c r="F64" s="4">
        <v>78</v>
      </c>
      <c r="G64" s="4" t="s">
        <v>20</v>
      </c>
      <c r="H64" s="4">
        <v>70</v>
      </c>
      <c r="I64" s="4" t="s">
        <v>12</v>
      </c>
      <c r="J64" s="4">
        <v>63</v>
      </c>
      <c r="K64" s="4" t="s">
        <v>20</v>
      </c>
      <c r="L64" s="4">
        <v>85</v>
      </c>
      <c r="M64" s="4" t="s">
        <v>12</v>
      </c>
      <c r="N64" s="4">
        <v>69</v>
      </c>
      <c r="O64" s="4" t="s">
        <v>22</v>
      </c>
      <c r="P64" s="4">
        <f t="shared" si="2"/>
        <v>453</v>
      </c>
      <c r="Q64" s="4">
        <f t="shared" si="3"/>
        <v>75.5</v>
      </c>
      <c r="R64" s="55" t="s">
        <v>13</v>
      </c>
    </row>
    <row r="65" spans="1:18">
      <c r="A65" s="4">
        <v>12165941</v>
      </c>
      <c r="B65" s="4" t="s">
        <v>8</v>
      </c>
      <c r="C65" s="5" t="s">
        <v>108</v>
      </c>
      <c r="D65" s="4">
        <v>79</v>
      </c>
      <c r="E65" s="4" t="s">
        <v>20</v>
      </c>
      <c r="F65" s="4">
        <v>74</v>
      </c>
      <c r="G65" s="4" t="s">
        <v>10</v>
      </c>
      <c r="H65" s="4">
        <v>74</v>
      </c>
      <c r="I65" s="4" t="s">
        <v>12</v>
      </c>
      <c r="J65" s="4">
        <v>64</v>
      </c>
      <c r="K65" s="4" t="s">
        <v>20</v>
      </c>
      <c r="L65" s="4">
        <v>77</v>
      </c>
      <c r="M65" s="4" t="s">
        <v>20</v>
      </c>
      <c r="N65" s="4">
        <v>76</v>
      </c>
      <c r="O65" s="4" t="s">
        <v>10</v>
      </c>
      <c r="P65" s="4">
        <f t="shared" si="2"/>
        <v>444</v>
      </c>
      <c r="Q65" s="4">
        <f t="shared" si="3"/>
        <v>74</v>
      </c>
      <c r="R65" s="55" t="s">
        <v>13</v>
      </c>
    </row>
    <row r="66" spans="1:18">
      <c r="A66" s="4">
        <v>12165886</v>
      </c>
      <c r="B66" s="4" t="s">
        <v>8</v>
      </c>
      <c r="C66" s="5" t="s">
        <v>53</v>
      </c>
      <c r="D66" s="4">
        <v>64</v>
      </c>
      <c r="E66" s="4" t="s">
        <v>22</v>
      </c>
      <c r="F66" s="4">
        <v>84</v>
      </c>
      <c r="G66" s="4" t="s">
        <v>12</v>
      </c>
      <c r="H66" s="4">
        <v>74</v>
      </c>
      <c r="I66" s="4" t="s">
        <v>12</v>
      </c>
      <c r="J66" s="4">
        <v>58</v>
      </c>
      <c r="K66" s="4" t="s">
        <v>20</v>
      </c>
      <c r="L66" s="4">
        <v>85</v>
      </c>
      <c r="M66" s="4" t="s">
        <v>12</v>
      </c>
      <c r="N66" s="4">
        <v>75</v>
      </c>
      <c r="O66" s="4" t="s">
        <v>10</v>
      </c>
      <c r="P66" s="4">
        <f t="shared" si="2"/>
        <v>440</v>
      </c>
      <c r="Q66" s="4">
        <f t="shared" si="3"/>
        <v>73.34</v>
      </c>
      <c r="R66" s="55" t="s">
        <v>13</v>
      </c>
    </row>
    <row r="67" spans="1:18">
      <c r="A67" s="4">
        <v>12165920</v>
      </c>
      <c r="B67" s="4" t="s">
        <v>8</v>
      </c>
      <c r="C67" s="5" t="s">
        <v>88</v>
      </c>
      <c r="D67" s="4">
        <v>81</v>
      </c>
      <c r="E67" s="4" t="s">
        <v>12</v>
      </c>
      <c r="F67" s="4">
        <v>69</v>
      </c>
      <c r="G67" s="4" t="s">
        <v>10</v>
      </c>
      <c r="H67" s="4">
        <v>64</v>
      </c>
      <c r="I67" s="4" t="s">
        <v>20</v>
      </c>
      <c r="J67" s="4">
        <v>60</v>
      </c>
      <c r="K67" s="4" t="s">
        <v>20</v>
      </c>
      <c r="L67" s="4">
        <v>82</v>
      </c>
      <c r="M67" s="4" t="s">
        <v>12</v>
      </c>
      <c r="N67" s="4">
        <v>84</v>
      </c>
      <c r="O67" s="4" t="s">
        <v>12</v>
      </c>
      <c r="P67" s="4">
        <f t="shared" si="2"/>
        <v>440</v>
      </c>
      <c r="Q67" s="4">
        <f t="shared" si="3"/>
        <v>73.34</v>
      </c>
      <c r="R67" s="55" t="s">
        <v>13</v>
      </c>
    </row>
    <row r="68" spans="1:18">
      <c r="A68" s="4">
        <v>12165929</v>
      </c>
      <c r="B68" s="4" t="s">
        <v>23</v>
      </c>
      <c r="C68" s="5" t="s">
        <v>97</v>
      </c>
      <c r="D68" s="4">
        <v>75</v>
      </c>
      <c r="E68" s="4" t="s">
        <v>20</v>
      </c>
      <c r="F68" s="4">
        <v>68</v>
      </c>
      <c r="G68" s="4" t="s">
        <v>22</v>
      </c>
      <c r="H68" s="4">
        <v>74</v>
      </c>
      <c r="I68" s="4" t="s">
        <v>12</v>
      </c>
      <c r="J68" s="4">
        <v>56</v>
      </c>
      <c r="K68" s="4" t="s">
        <v>10</v>
      </c>
      <c r="L68" s="4">
        <v>87</v>
      </c>
      <c r="M68" s="4" t="s">
        <v>12</v>
      </c>
      <c r="N68" s="4">
        <v>80</v>
      </c>
      <c r="O68" s="4" t="s">
        <v>20</v>
      </c>
      <c r="P68" s="4">
        <f t="shared" si="2"/>
        <v>440</v>
      </c>
      <c r="Q68" s="4">
        <f t="shared" si="3"/>
        <v>73.34</v>
      </c>
      <c r="R68" s="55" t="s">
        <v>13</v>
      </c>
    </row>
    <row r="69" spans="1:18">
      <c r="A69" s="4">
        <v>12165924</v>
      </c>
      <c r="B69" s="4" t="s">
        <v>23</v>
      </c>
      <c r="C69" s="5" t="s">
        <v>92</v>
      </c>
      <c r="D69" s="4">
        <v>83</v>
      </c>
      <c r="E69" s="4" t="s">
        <v>12</v>
      </c>
      <c r="F69" s="4">
        <v>67</v>
      </c>
      <c r="G69" s="4" t="s">
        <v>22</v>
      </c>
      <c r="H69" s="4">
        <v>76</v>
      </c>
      <c r="I69" s="4" t="s">
        <v>12</v>
      </c>
      <c r="J69" s="4">
        <v>65</v>
      </c>
      <c r="K69" s="4" t="s">
        <v>20</v>
      </c>
      <c r="L69" s="4">
        <v>83</v>
      </c>
      <c r="M69" s="4" t="s">
        <v>12</v>
      </c>
      <c r="N69" s="4">
        <v>65</v>
      </c>
      <c r="O69" s="4" t="s">
        <v>22</v>
      </c>
      <c r="P69" s="4">
        <f t="shared" si="2"/>
        <v>439</v>
      </c>
      <c r="Q69" s="4">
        <f t="shared" si="3"/>
        <v>73.17</v>
      </c>
      <c r="R69" s="55" t="s">
        <v>13</v>
      </c>
    </row>
    <row r="70" spans="1:18">
      <c r="A70" s="4">
        <v>12165909</v>
      </c>
      <c r="B70" s="4" t="s">
        <v>23</v>
      </c>
      <c r="C70" s="5" t="s">
        <v>77</v>
      </c>
      <c r="D70" s="4">
        <v>74</v>
      </c>
      <c r="E70" s="4" t="s">
        <v>20</v>
      </c>
      <c r="F70" s="4">
        <v>75</v>
      </c>
      <c r="G70" s="4" t="s">
        <v>10</v>
      </c>
      <c r="H70" s="4">
        <v>78</v>
      </c>
      <c r="I70" s="4" t="s">
        <v>12</v>
      </c>
      <c r="J70" s="4">
        <v>63</v>
      </c>
      <c r="K70" s="4" t="s">
        <v>20</v>
      </c>
      <c r="L70" s="4">
        <v>81</v>
      </c>
      <c r="M70" s="4" t="s">
        <v>20</v>
      </c>
      <c r="N70" s="4">
        <v>65</v>
      </c>
      <c r="O70" s="4" t="s">
        <v>22</v>
      </c>
      <c r="P70" s="4">
        <f t="shared" ref="P70:P101" si="4">D70+F70+H70+J70+L70+N70</f>
        <v>436</v>
      </c>
      <c r="Q70" s="4">
        <f t="shared" ref="Q70:Q101" si="5">ROUNDUP(P70/6,2)</f>
        <v>72.67</v>
      </c>
      <c r="R70" s="55" t="s">
        <v>13</v>
      </c>
    </row>
    <row r="71" spans="1:18">
      <c r="A71" s="4">
        <v>12165949</v>
      </c>
      <c r="B71" s="4" t="s">
        <v>23</v>
      </c>
      <c r="C71" s="5" t="s">
        <v>116</v>
      </c>
      <c r="D71" s="4">
        <v>80</v>
      </c>
      <c r="E71" s="4" t="s">
        <v>12</v>
      </c>
      <c r="F71" s="4">
        <v>81</v>
      </c>
      <c r="G71" s="4" t="s">
        <v>12</v>
      </c>
      <c r="H71" s="4">
        <v>57</v>
      </c>
      <c r="I71" s="4" t="s">
        <v>10</v>
      </c>
      <c r="J71" s="4">
        <v>55</v>
      </c>
      <c r="K71" s="4" t="s">
        <v>10</v>
      </c>
      <c r="L71" s="4">
        <v>90</v>
      </c>
      <c r="M71" s="4" t="s">
        <v>11</v>
      </c>
      <c r="N71" s="4">
        <v>72</v>
      </c>
      <c r="O71" s="4" t="s">
        <v>10</v>
      </c>
      <c r="P71" s="4">
        <f t="shared" si="4"/>
        <v>435</v>
      </c>
      <c r="Q71" s="4">
        <f t="shared" si="5"/>
        <v>72.5</v>
      </c>
      <c r="R71" s="55" t="s">
        <v>13</v>
      </c>
    </row>
    <row r="72" spans="1:18">
      <c r="A72" s="4">
        <v>12165927</v>
      </c>
      <c r="B72" s="4" t="s">
        <v>23</v>
      </c>
      <c r="C72" s="5" t="s">
        <v>95</v>
      </c>
      <c r="D72" s="4">
        <v>68</v>
      </c>
      <c r="E72" s="4" t="s">
        <v>10</v>
      </c>
      <c r="F72" s="4">
        <v>76</v>
      </c>
      <c r="G72" s="4" t="s">
        <v>20</v>
      </c>
      <c r="H72" s="4">
        <v>76</v>
      </c>
      <c r="I72" s="4" t="s">
        <v>12</v>
      </c>
      <c r="J72" s="4">
        <v>65</v>
      </c>
      <c r="K72" s="4" t="s">
        <v>20</v>
      </c>
      <c r="L72" s="4">
        <v>70</v>
      </c>
      <c r="M72" s="4" t="s">
        <v>10</v>
      </c>
      <c r="N72" s="4">
        <v>79</v>
      </c>
      <c r="O72" s="4" t="s">
        <v>20</v>
      </c>
      <c r="P72" s="4">
        <f t="shared" si="4"/>
        <v>434</v>
      </c>
      <c r="Q72" s="4">
        <f t="shared" si="5"/>
        <v>72.34</v>
      </c>
      <c r="R72" s="55" t="s">
        <v>13</v>
      </c>
    </row>
    <row r="73" spans="1:18">
      <c r="A73" s="4">
        <v>12165932</v>
      </c>
      <c r="B73" s="4" t="s">
        <v>23</v>
      </c>
      <c r="C73" s="5" t="s">
        <v>99</v>
      </c>
      <c r="D73" s="4">
        <v>81</v>
      </c>
      <c r="E73" s="4" t="s">
        <v>12</v>
      </c>
      <c r="F73" s="4">
        <v>72</v>
      </c>
      <c r="G73" s="4" t="s">
        <v>10</v>
      </c>
      <c r="H73" s="4">
        <v>60</v>
      </c>
      <c r="I73" s="4" t="s">
        <v>20</v>
      </c>
      <c r="J73" s="4">
        <v>53</v>
      </c>
      <c r="K73" s="4" t="s">
        <v>10</v>
      </c>
      <c r="L73" s="4">
        <v>86</v>
      </c>
      <c r="M73" s="4" t="s">
        <v>12</v>
      </c>
      <c r="N73" s="4">
        <v>79</v>
      </c>
      <c r="O73" s="4" t="s">
        <v>20</v>
      </c>
      <c r="P73" s="4">
        <f t="shared" si="4"/>
        <v>431</v>
      </c>
      <c r="Q73" s="4">
        <f t="shared" si="5"/>
        <v>71.84</v>
      </c>
      <c r="R73" s="55" t="s">
        <v>13</v>
      </c>
    </row>
    <row r="74" spans="1:18">
      <c r="A74" s="4">
        <v>12165960</v>
      </c>
      <c r="B74" s="4" t="s">
        <v>23</v>
      </c>
      <c r="C74" s="5" t="s">
        <v>127</v>
      </c>
      <c r="D74" s="4">
        <v>80</v>
      </c>
      <c r="E74" s="4" t="s">
        <v>12</v>
      </c>
      <c r="F74" s="4">
        <v>71</v>
      </c>
      <c r="G74" s="4" t="s">
        <v>10</v>
      </c>
      <c r="H74" s="4">
        <v>55</v>
      </c>
      <c r="I74" s="4" t="s">
        <v>10</v>
      </c>
      <c r="J74" s="4">
        <v>59</v>
      </c>
      <c r="K74" s="4" t="s">
        <v>20</v>
      </c>
      <c r="L74" s="4">
        <v>91</v>
      </c>
      <c r="M74" s="4" t="s">
        <v>11</v>
      </c>
      <c r="N74" s="4">
        <v>75</v>
      </c>
      <c r="O74" s="4" t="s">
        <v>10</v>
      </c>
      <c r="P74" s="4">
        <f t="shared" si="4"/>
        <v>431</v>
      </c>
      <c r="Q74" s="4">
        <f t="shared" si="5"/>
        <v>71.84</v>
      </c>
      <c r="R74" s="55" t="s">
        <v>13</v>
      </c>
    </row>
    <row r="75" spans="1:18">
      <c r="A75" s="4">
        <v>12165935</v>
      </c>
      <c r="B75" s="4" t="s">
        <v>23</v>
      </c>
      <c r="C75" s="5" t="s">
        <v>102</v>
      </c>
      <c r="D75" s="4">
        <v>79</v>
      </c>
      <c r="E75" s="4" t="s">
        <v>20</v>
      </c>
      <c r="F75" s="4">
        <v>74</v>
      </c>
      <c r="G75" s="4" t="s">
        <v>10</v>
      </c>
      <c r="H75" s="4">
        <v>53</v>
      </c>
      <c r="I75" s="4" t="s">
        <v>10</v>
      </c>
      <c r="J75" s="4">
        <v>53</v>
      </c>
      <c r="K75" s="4" t="s">
        <v>10</v>
      </c>
      <c r="L75" s="4">
        <v>86</v>
      </c>
      <c r="M75" s="4" t="s">
        <v>12</v>
      </c>
      <c r="N75" s="4">
        <v>85</v>
      </c>
      <c r="O75" s="4" t="s">
        <v>12</v>
      </c>
      <c r="P75" s="4">
        <f t="shared" si="4"/>
        <v>430</v>
      </c>
      <c r="Q75" s="4">
        <f t="shared" si="5"/>
        <v>71.67</v>
      </c>
      <c r="R75" s="55" t="s">
        <v>13</v>
      </c>
    </row>
    <row r="76" spans="1:18">
      <c r="A76" s="4">
        <v>12165892</v>
      </c>
      <c r="B76" s="4" t="s">
        <v>8</v>
      </c>
      <c r="C76" s="5" t="s">
        <v>59</v>
      </c>
      <c r="D76" s="4">
        <v>65</v>
      </c>
      <c r="E76" s="4" t="s">
        <v>22</v>
      </c>
      <c r="F76" s="4">
        <v>89</v>
      </c>
      <c r="G76" s="4" t="s">
        <v>11</v>
      </c>
      <c r="H76" s="4">
        <v>69</v>
      </c>
      <c r="I76" s="4" t="s">
        <v>20</v>
      </c>
      <c r="J76" s="4">
        <v>49</v>
      </c>
      <c r="K76" s="4" t="s">
        <v>10</v>
      </c>
      <c r="L76" s="4">
        <v>82</v>
      </c>
      <c r="M76" s="4" t="s">
        <v>12</v>
      </c>
      <c r="N76" s="4">
        <v>74</v>
      </c>
      <c r="O76" s="4" t="s">
        <v>10</v>
      </c>
      <c r="P76" s="4">
        <f t="shared" si="4"/>
        <v>428</v>
      </c>
      <c r="Q76" s="4">
        <f t="shared" si="5"/>
        <v>71.34</v>
      </c>
      <c r="R76" s="55" t="s">
        <v>13</v>
      </c>
    </row>
    <row r="77" spans="1:18">
      <c r="A77" s="4">
        <v>12165905</v>
      </c>
      <c r="B77" s="4" t="s">
        <v>23</v>
      </c>
      <c r="C77" s="5" t="s">
        <v>73</v>
      </c>
      <c r="D77" s="4">
        <v>75</v>
      </c>
      <c r="E77" s="4" t="s">
        <v>20</v>
      </c>
      <c r="F77" s="4">
        <v>79</v>
      </c>
      <c r="G77" s="4" t="s">
        <v>20</v>
      </c>
      <c r="H77" s="4">
        <v>53</v>
      </c>
      <c r="I77" s="4" t="s">
        <v>10</v>
      </c>
      <c r="J77" s="4">
        <v>64</v>
      </c>
      <c r="K77" s="4" t="s">
        <v>20</v>
      </c>
      <c r="L77" s="4">
        <v>82</v>
      </c>
      <c r="M77" s="4" t="s">
        <v>12</v>
      </c>
      <c r="N77" s="4">
        <v>75</v>
      </c>
      <c r="O77" s="4" t="s">
        <v>10</v>
      </c>
      <c r="P77" s="4">
        <f t="shared" si="4"/>
        <v>428</v>
      </c>
      <c r="Q77" s="4">
        <f t="shared" si="5"/>
        <v>71.34</v>
      </c>
      <c r="R77" s="55" t="s">
        <v>13</v>
      </c>
    </row>
    <row r="78" spans="1:18">
      <c r="A78" s="4">
        <v>12165931</v>
      </c>
      <c r="B78" s="4" t="s">
        <v>23</v>
      </c>
      <c r="C78" s="5" t="s">
        <v>38</v>
      </c>
      <c r="D78" s="4">
        <v>71</v>
      </c>
      <c r="E78" s="4" t="s">
        <v>10</v>
      </c>
      <c r="F78" s="4">
        <v>79</v>
      </c>
      <c r="G78" s="4" t="s">
        <v>20</v>
      </c>
      <c r="H78" s="4">
        <v>44</v>
      </c>
      <c r="I78" s="4" t="s">
        <v>22</v>
      </c>
      <c r="J78" s="4">
        <v>69</v>
      </c>
      <c r="K78" s="4" t="s">
        <v>12</v>
      </c>
      <c r="L78" s="4">
        <v>85</v>
      </c>
      <c r="M78" s="4" t="s">
        <v>12</v>
      </c>
      <c r="N78" s="4">
        <v>80</v>
      </c>
      <c r="O78" s="4" t="s">
        <v>20</v>
      </c>
      <c r="P78" s="4">
        <f t="shared" si="4"/>
        <v>428</v>
      </c>
      <c r="Q78" s="4">
        <f t="shared" si="5"/>
        <v>71.34</v>
      </c>
      <c r="R78" s="55" t="s">
        <v>13</v>
      </c>
    </row>
    <row r="79" spans="1:18">
      <c r="A79" s="4">
        <v>12165890</v>
      </c>
      <c r="B79" s="4" t="s">
        <v>8</v>
      </c>
      <c r="C79" s="5" t="s">
        <v>57</v>
      </c>
      <c r="D79" s="4">
        <v>68</v>
      </c>
      <c r="E79" s="4" t="s">
        <v>10</v>
      </c>
      <c r="F79" s="4">
        <v>84</v>
      </c>
      <c r="G79" s="4" t="s">
        <v>12</v>
      </c>
      <c r="H79" s="4">
        <v>57</v>
      </c>
      <c r="I79" s="4" t="s">
        <v>10</v>
      </c>
      <c r="J79" s="4">
        <v>54</v>
      </c>
      <c r="K79" s="4" t="s">
        <v>10</v>
      </c>
      <c r="L79" s="4">
        <v>79</v>
      </c>
      <c r="M79" s="4" t="s">
        <v>20</v>
      </c>
      <c r="N79" s="4">
        <v>84</v>
      </c>
      <c r="O79" s="4" t="s">
        <v>12</v>
      </c>
      <c r="P79" s="4">
        <f t="shared" si="4"/>
        <v>426</v>
      </c>
      <c r="Q79" s="4">
        <f t="shared" si="5"/>
        <v>71</v>
      </c>
      <c r="R79" s="55" t="s">
        <v>13</v>
      </c>
    </row>
    <row r="80" spans="1:18">
      <c r="A80" s="4">
        <v>12165916</v>
      </c>
      <c r="B80" s="4" t="s">
        <v>8</v>
      </c>
      <c r="C80" s="5" t="s">
        <v>84</v>
      </c>
      <c r="D80" s="4">
        <v>88</v>
      </c>
      <c r="E80" s="4" t="s">
        <v>11</v>
      </c>
      <c r="F80" s="4">
        <v>82</v>
      </c>
      <c r="G80" s="4" t="s">
        <v>12</v>
      </c>
      <c r="H80" s="4">
        <v>50</v>
      </c>
      <c r="I80" s="4" t="s">
        <v>22</v>
      </c>
      <c r="J80" s="4">
        <v>49</v>
      </c>
      <c r="K80" s="4" t="s">
        <v>10</v>
      </c>
      <c r="L80" s="4">
        <v>88</v>
      </c>
      <c r="M80" s="4" t="s">
        <v>12</v>
      </c>
      <c r="N80" s="4">
        <v>68</v>
      </c>
      <c r="O80" s="4" t="s">
        <v>22</v>
      </c>
      <c r="P80" s="4">
        <f t="shared" si="4"/>
        <v>425</v>
      </c>
      <c r="Q80" s="4">
        <f t="shared" si="5"/>
        <v>70.84</v>
      </c>
      <c r="R80" s="55" t="s">
        <v>13</v>
      </c>
    </row>
    <row r="81" spans="1:18">
      <c r="A81" s="4">
        <v>12165913</v>
      </c>
      <c r="B81" s="4" t="s">
        <v>8</v>
      </c>
      <c r="C81" s="5" t="s">
        <v>81</v>
      </c>
      <c r="D81" s="4">
        <v>71</v>
      </c>
      <c r="E81" s="4" t="s">
        <v>10</v>
      </c>
      <c r="F81" s="4">
        <v>72</v>
      </c>
      <c r="G81" s="4" t="s">
        <v>10</v>
      </c>
      <c r="H81" s="4">
        <v>53</v>
      </c>
      <c r="I81" s="4" t="s">
        <v>10</v>
      </c>
      <c r="J81" s="4">
        <v>60</v>
      </c>
      <c r="K81" s="4" t="s">
        <v>20</v>
      </c>
      <c r="L81" s="4">
        <v>84</v>
      </c>
      <c r="M81" s="4" t="s">
        <v>12</v>
      </c>
      <c r="N81" s="4">
        <v>84</v>
      </c>
      <c r="O81" s="4" t="s">
        <v>12</v>
      </c>
      <c r="P81" s="4">
        <f t="shared" si="4"/>
        <v>424</v>
      </c>
      <c r="Q81" s="4">
        <f t="shared" si="5"/>
        <v>70.67</v>
      </c>
      <c r="R81" s="55" t="s">
        <v>13</v>
      </c>
    </row>
    <row r="82" spans="1:18">
      <c r="A82" s="4">
        <v>12165861</v>
      </c>
      <c r="B82" s="4" t="s">
        <v>23</v>
      </c>
      <c r="C82" s="5" t="s">
        <v>26</v>
      </c>
      <c r="D82" s="4">
        <v>54</v>
      </c>
      <c r="E82" s="4" t="s">
        <v>25</v>
      </c>
      <c r="F82" s="4">
        <v>91</v>
      </c>
      <c r="G82" s="4" t="s">
        <v>11</v>
      </c>
      <c r="H82" s="4">
        <v>56</v>
      </c>
      <c r="I82" s="4" t="s">
        <v>10</v>
      </c>
      <c r="J82" s="4">
        <v>65</v>
      </c>
      <c r="K82" s="4" t="s">
        <v>20</v>
      </c>
      <c r="L82" s="4">
        <v>81</v>
      </c>
      <c r="M82" s="4" t="s">
        <v>20</v>
      </c>
      <c r="N82" s="4">
        <v>76</v>
      </c>
      <c r="O82" s="4" t="s">
        <v>10</v>
      </c>
      <c r="P82" s="4">
        <f t="shared" si="4"/>
        <v>423</v>
      </c>
      <c r="Q82" s="4">
        <f t="shared" si="5"/>
        <v>70.5</v>
      </c>
      <c r="R82" s="55" t="s">
        <v>13</v>
      </c>
    </row>
    <row r="83" spans="1:18">
      <c r="A83" s="4">
        <v>12165872</v>
      </c>
      <c r="B83" s="4" t="s">
        <v>23</v>
      </c>
      <c r="C83" s="5" t="s">
        <v>38</v>
      </c>
      <c r="D83" s="4">
        <v>74</v>
      </c>
      <c r="E83" s="4" t="s">
        <v>20</v>
      </c>
      <c r="F83" s="4">
        <v>74</v>
      </c>
      <c r="G83" s="4" t="s">
        <v>10</v>
      </c>
      <c r="H83" s="4">
        <v>56</v>
      </c>
      <c r="I83" s="4" t="s">
        <v>10</v>
      </c>
      <c r="J83" s="4">
        <v>53</v>
      </c>
      <c r="K83" s="4" t="s">
        <v>10</v>
      </c>
      <c r="L83" s="4">
        <v>83</v>
      </c>
      <c r="M83" s="4" t="s">
        <v>12</v>
      </c>
      <c r="N83" s="4">
        <v>82</v>
      </c>
      <c r="O83" s="4" t="s">
        <v>20</v>
      </c>
      <c r="P83" s="4">
        <f t="shared" si="4"/>
        <v>422</v>
      </c>
      <c r="Q83" s="4">
        <f t="shared" si="5"/>
        <v>70.34</v>
      </c>
      <c r="R83" s="55" t="s">
        <v>13</v>
      </c>
    </row>
    <row r="84" spans="1:18">
      <c r="A84" s="4">
        <v>12165926</v>
      </c>
      <c r="B84" s="4" t="s">
        <v>23</v>
      </c>
      <c r="C84" s="5" t="s">
        <v>94</v>
      </c>
      <c r="D84" s="4">
        <v>81</v>
      </c>
      <c r="E84" s="4" t="s">
        <v>12</v>
      </c>
      <c r="F84" s="4">
        <v>71</v>
      </c>
      <c r="G84" s="4" t="s">
        <v>10</v>
      </c>
      <c r="H84" s="4">
        <v>70</v>
      </c>
      <c r="I84" s="4" t="s">
        <v>12</v>
      </c>
      <c r="J84" s="4">
        <v>53</v>
      </c>
      <c r="K84" s="4" t="s">
        <v>10</v>
      </c>
      <c r="L84" s="4">
        <v>66</v>
      </c>
      <c r="M84" s="4" t="s">
        <v>22</v>
      </c>
      <c r="N84" s="4">
        <v>81</v>
      </c>
      <c r="O84" s="4" t="s">
        <v>20</v>
      </c>
      <c r="P84" s="4">
        <f t="shared" si="4"/>
        <v>422</v>
      </c>
      <c r="Q84" s="4">
        <f t="shared" si="5"/>
        <v>70.34</v>
      </c>
      <c r="R84" s="55" t="s">
        <v>13</v>
      </c>
    </row>
    <row r="85" spans="1:18">
      <c r="A85" s="4">
        <v>12165959</v>
      </c>
      <c r="B85" s="4" t="s">
        <v>23</v>
      </c>
      <c r="C85" s="5" t="s">
        <v>126</v>
      </c>
      <c r="D85" s="4">
        <v>75</v>
      </c>
      <c r="E85" s="4" t="s">
        <v>20</v>
      </c>
      <c r="F85" s="4">
        <v>80</v>
      </c>
      <c r="G85" s="4" t="s">
        <v>20</v>
      </c>
      <c r="H85" s="4">
        <v>60</v>
      </c>
      <c r="I85" s="4" t="s">
        <v>20</v>
      </c>
      <c r="J85" s="4">
        <v>53</v>
      </c>
      <c r="K85" s="4" t="s">
        <v>10</v>
      </c>
      <c r="L85" s="4">
        <v>81</v>
      </c>
      <c r="M85" s="4" t="s">
        <v>20</v>
      </c>
      <c r="N85" s="4">
        <v>73</v>
      </c>
      <c r="O85" s="4" t="s">
        <v>10</v>
      </c>
      <c r="P85" s="4">
        <f t="shared" si="4"/>
        <v>422</v>
      </c>
      <c r="Q85" s="4">
        <f t="shared" si="5"/>
        <v>70.34</v>
      </c>
      <c r="R85" s="55" t="s">
        <v>13</v>
      </c>
    </row>
    <row r="86" spans="1:18">
      <c r="A86" s="4">
        <v>12165883</v>
      </c>
      <c r="B86" s="4" t="s">
        <v>8</v>
      </c>
      <c r="C86" s="5" t="s">
        <v>50</v>
      </c>
      <c r="D86" s="4">
        <v>58</v>
      </c>
      <c r="E86" s="4" t="s">
        <v>25</v>
      </c>
      <c r="F86" s="4">
        <v>83</v>
      </c>
      <c r="G86" s="4" t="s">
        <v>12</v>
      </c>
      <c r="H86" s="4">
        <v>65</v>
      </c>
      <c r="I86" s="4" t="s">
        <v>20</v>
      </c>
      <c r="J86" s="4">
        <v>57</v>
      </c>
      <c r="K86" s="4" t="s">
        <v>20</v>
      </c>
      <c r="L86" s="4">
        <v>84</v>
      </c>
      <c r="M86" s="4" t="s">
        <v>12</v>
      </c>
      <c r="N86" s="4">
        <v>74</v>
      </c>
      <c r="O86" s="4" t="s">
        <v>10</v>
      </c>
      <c r="P86" s="4">
        <f t="shared" si="4"/>
        <v>421</v>
      </c>
      <c r="Q86" s="4">
        <f t="shared" si="5"/>
        <v>70.17</v>
      </c>
      <c r="R86" s="55" t="s">
        <v>13</v>
      </c>
    </row>
    <row r="87" spans="1:18">
      <c r="A87" s="4">
        <v>12165860</v>
      </c>
      <c r="B87" s="4" t="s">
        <v>23</v>
      </c>
      <c r="C87" s="5" t="s">
        <v>24</v>
      </c>
      <c r="D87" s="4">
        <v>54</v>
      </c>
      <c r="E87" s="4" t="s">
        <v>25</v>
      </c>
      <c r="F87" s="4">
        <v>81</v>
      </c>
      <c r="G87" s="4" t="s">
        <v>12</v>
      </c>
      <c r="H87" s="4">
        <v>60</v>
      </c>
      <c r="I87" s="4" t="s">
        <v>20</v>
      </c>
      <c r="J87" s="4">
        <v>57</v>
      </c>
      <c r="K87" s="4" t="s">
        <v>20</v>
      </c>
      <c r="L87" s="4">
        <v>95</v>
      </c>
      <c r="M87" s="4" t="s">
        <v>15</v>
      </c>
      <c r="N87" s="4">
        <v>67</v>
      </c>
      <c r="O87" s="4" t="s">
        <v>22</v>
      </c>
      <c r="P87" s="4">
        <f t="shared" si="4"/>
        <v>414</v>
      </c>
      <c r="Q87" s="4">
        <f t="shared" si="5"/>
        <v>69</v>
      </c>
      <c r="R87" s="55" t="s">
        <v>13</v>
      </c>
    </row>
    <row r="88" spans="1:18">
      <c r="A88" s="4">
        <v>12165933</v>
      </c>
      <c r="B88" s="4" t="s">
        <v>23</v>
      </c>
      <c r="C88" s="5" t="s">
        <v>100</v>
      </c>
      <c r="D88" s="4">
        <v>76</v>
      </c>
      <c r="E88" s="4" t="s">
        <v>20</v>
      </c>
      <c r="F88" s="4">
        <v>71</v>
      </c>
      <c r="G88" s="4" t="s">
        <v>10</v>
      </c>
      <c r="H88" s="4">
        <v>50</v>
      </c>
      <c r="I88" s="4" t="s">
        <v>22</v>
      </c>
      <c r="J88" s="4">
        <v>53</v>
      </c>
      <c r="K88" s="4" t="s">
        <v>10</v>
      </c>
      <c r="L88" s="4">
        <v>89</v>
      </c>
      <c r="M88" s="4" t="s">
        <v>11</v>
      </c>
      <c r="N88" s="4">
        <v>73</v>
      </c>
      <c r="O88" s="4" t="s">
        <v>10</v>
      </c>
      <c r="P88" s="4">
        <f t="shared" si="4"/>
        <v>412</v>
      </c>
      <c r="Q88" s="4">
        <f t="shared" si="5"/>
        <v>68.67</v>
      </c>
      <c r="R88" s="55" t="s">
        <v>13</v>
      </c>
    </row>
    <row r="89" spans="1:18">
      <c r="A89" s="4">
        <v>12165867</v>
      </c>
      <c r="B89" s="4" t="s">
        <v>23</v>
      </c>
      <c r="C89" s="5" t="s">
        <v>33</v>
      </c>
      <c r="D89" s="4">
        <v>54</v>
      </c>
      <c r="E89" s="4" t="s">
        <v>25</v>
      </c>
      <c r="F89" s="4">
        <v>82</v>
      </c>
      <c r="G89" s="4" t="s">
        <v>12</v>
      </c>
      <c r="H89" s="4">
        <v>49</v>
      </c>
      <c r="I89" s="4" t="s">
        <v>22</v>
      </c>
      <c r="J89" s="4">
        <v>57</v>
      </c>
      <c r="K89" s="4" t="s">
        <v>20</v>
      </c>
      <c r="L89" s="4">
        <v>90</v>
      </c>
      <c r="M89" s="4" t="s">
        <v>11</v>
      </c>
      <c r="N89" s="4">
        <v>79</v>
      </c>
      <c r="O89" s="4" t="s">
        <v>20</v>
      </c>
      <c r="P89" s="4">
        <f t="shared" si="4"/>
        <v>411</v>
      </c>
      <c r="Q89" s="4">
        <f t="shared" si="5"/>
        <v>68.5</v>
      </c>
      <c r="R89" s="55" t="s">
        <v>13</v>
      </c>
    </row>
    <row r="90" spans="1:18">
      <c r="A90" s="4">
        <v>12165947</v>
      </c>
      <c r="B90" s="4" t="s">
        <v>23</v>
      </c>
      <c r="C90" s="5" t="s">
        <v>114</v>
      </c>
      <c r="D90" s="4">
        <v>70</v>
      </c>
      <c r="E90" s="4" t="s">
        <v>10</v>
      </c>
      <c r="F90" s="4">
        <v>75</v>
      </c>
      <c r="G90" s="4" t="s">
        <v>10</v>
      </c>
      <c r="H90" s="4">
        <v>64</v>
      </c>
      <c r="I90" s="4" t="s">
        <v>20</v>
      </c>
      <c r="J90" s="4">
        <v>53</v>
      </c>
      <c r="K90" s="4" t="s">
        <v>10</v>
      </c>
      <c r="L90" s="4">
        <v>82</v>
      </c>
      <c r="M90" s="4" t="s">
        <v>12</v>
      </c>
      <c r="N90" s="4">
        <v>61</v>
      </c>
      <c r="O90" s="4" t="s">
        <v>25</v>
      </c>
      <c r="P90" s="4">
        <f t="shared" si="4"/>
        <v>405</v>
      </c>
      <c r="Q90" s="4">
        <f t="shared" si="5"/>
        <v>67.5</v>
      </c>
      <c r="R90" s="55" t="s">
        <v>13</v>
      </c>
    </row>
    <row r="91" spans="1:18">
      <c r="A91" s="4">
        <v>12165868</v>
      </c>
      <c r="B91" s="4" t="s">
        <v>23</v>
      </c>
      <c r="C91" s="5" t="s">
        <v>34</v>
      </c>
      <c r="D91" s="4">
        <v>61</v>
      </c>
      <c r="E91" s="4" t="s">
        <v>22</v>
      </c>
      <c r="F91" s="4">
        <v>77</v>
      </c>
      <c r="G91" s="4" t="s">
        <v>20</v>
      </c>
      <c r="H91" s="4">
        <v>62</v>
      </c>
      <c r="I91" s="4" t="s">
        <v>20</v>
      </c>
      <c r="J91" s="4">
        <v>53</v>
      </c>
      <c r="K91" s="4" t="s">
        <v>10</v>
      </c>
      <c r="L91" s="4">
        <v>83</v>
      </c>
      <c r="M91" s="4" t="s">
        <v>12</v>
      </c>
      <c r="N91" s="4">
        <v>68</v>
      </c>
      <c r="O91" s="4" t="s">
        <v>22</v>
      </c>
      <c r="P91" s="4">
        <f t="shared" si="4"/>
        <v>404</v>
      </c>
      <c r="Q91" s="4">
        <f t="shared" si="5"/>
        <v>67.34</v>
      </c>
      <c r="R91" s="55" t="s">
        <v>13</v>
      </c>
    </row>
    <row r="92" spans="1:18">
      <c r="A92" s="4">
        <v>12165889</v>
      </c>
      <c r="B92" s="4" t="s">
        <v>8</v>
      </c>
      <c r="C92" s="5" t="s">
        <v>56</v>
      </c>
      <c r="D92" s="4">
        <v>62</v>
      </c>
      <c r="E92" s="4" t="s">
        <v>22</v>
      </c>
      <c r="F92" s="4">
        <v>80</v>
      </c>
      <c r="G92" s="4" t="s">
        <v>20</v>
      </c>
      <c r="H92" s="4">
        <v>58</v>
      </c>
      <c r="I92" s="4" t="s">
        <v>10</v>
      </c>
      <c r="J92" s="4">
        <v>57</v>
      </c>
      <c r="K92" s="4" t="s">
        <v>20</v>
      </c>
      <c r="L92" s="4">
        <v>79</v>
      </c>
      <c r="M92" s="4" t="s">
        <v>20</v>
      </c>
      <c r="N92" s="4">
        <v>68</v>
      </c>
      <c r="O92" s="4" t="s">
        <v>22</v>
      </c>
      <c r="P92" s="4">
        <f t="shared" si="4"/>
        <v>404</v>
      </c>
      <c r="Q92" s="4">
        <f t="shared" si="5"/>
        <v>67.34</v>
      </c>
      <c r="R92" s="55" t="s">
        <v>13</v>
      </c>
    </row>
    <row r="93" spans="1:18">
      <c r="A93" s="4">
        <v>12165896</v>
      </c>
      <c r="B93" s="4" t="s">
        <v>23</v>
      </c>
      <c r="C93" s="5" t="s">
        <v>63</v>
      </c>
      <c r="D93" s="4">
        <v>75</v>
      </c>
      <c r="E93" s="4" t="s">
        <v>20</v>
      </c>
      <c r="F93" s="4">
        <v>74</v>
      </c>
      <c r="G93" s="4" t="s">
        <v>10</v>
      </c>
      <c r="H93" s="4">
        <v>58</v>
      </c>
      <c r="I93" s="4" t="s">
        <v>10</v>
      </c>
      <c r="J93" s="4">
        <v>47</v>
      </c>
      <c r="K93" s="4" t="s">
        <v>22</v>
      </c>
      <c r="L93" s="4">
        <v>76</v>
      </c>
      <c r="M93" s="4" t="s">
        <v>20</v>
      </c>
      <c r="N93" s="4">
        <v>73</v>
      </c>
      <c r="O93" s="4" t="s">
        <v>10</v>
      </c>
      <c r="P93" s="4">
        <f t="shared" si="4"/>
        <v>403</v>
      </c>
      <c r="Q93" s="4">
        <f t="shared" si="5"/>
        <v>67.17</v>
      </c>
      <c r="R93" s="55" t="s">
        <v>13</v>
      </c>
    </row>
    <row r="94" spans="1:18">
      <c r="A94" s="4">
        <v>12165953</v>
      </c>
      <c r="B94" s="4" t="s">
        <v>23</v>
      </c>
      <c r="C94" s="5" t="s">
        <v>120</v>
      </c>
      <c r="D94" s="4">
        <v>78</v>
      </c>
      <c r="E94" s="4" t="s">
        <v>20</v>
      </c>
      <c r="F94" s="4">
        <v>65</v>
      </c>
      <c r="G94" s="4" t="s">
        <v>22</v>
      </c>
      <c r="H94" s="4">
        <v>57</v>
      </c>
      <c r="I94" s="4" t="s">
        <v>10</v>
      </c>
      <c r="J94" s="4">
        <v>48</v>
      </c>
      <c r="K94" s="4" t="s">
        <v>22</v>
      </c>
      <c r="L94" s="4">
        <v>84</v>
      </c>
      <c r="M94" s="4" t="s">
        <v>12</v>
      </c>
      <c r="N94" s="4">
        <v>68</v>
      </c>
      <c r="O94" s="4" t="s">
        <v>22</v>
      </c>
      <c r="P94" s="4">
        <f t="shared" si="4"/>
        <v>400</v>
      </c>
      <c r="Q94" s="4">
        <f t="shared" si="5"/>
        <v>66.67</v>
      </c>
      <c r="R94" s="55" t="s">
        <v>13</v>
      </c>
    </row>
    <row r="95" spans="1:18">
      <c r="A95" s="4">
        <v>12165962</v>
      </c>
      <c r="B95" s="4" t="s">
        <v>8</v>
      </c>
      <c r="C95" s="5" t="s">
        <v>129</v>
      </c>
      <c r="D95" s="4">
        <v>90</v>
      </c>
      <c r="E95" s="4" t="s">
        <v>11</v>
      </c>
      <c r="F95" s="4">
        <v>71</v>
      </c>
      <c r="G95" s="4" t="s">
        <v>10</v>
      </c>
      <c r="H95" s="4">
        <v>43</v>
      </c>
      <c r="I95" s="4" t="s">
        <v>22</v>
      </c>
      <c r="J95" s="4">
        <v>51</v>
      </c>
      <c r="K95" s="4" t="s">
        <v>10</v>
      </c>
      <c r="L95" s="4">
        <v>77</v>
      </c>
      <c r="M95" s="4" t="s">
        <v>20</v>
      </c>
      <c r="N95" s="4">
        <v>67</v>
      </c>
      <c r="O95" s="4" t="s">
        <v>22</v>
      </c>
      <c r="P95" s="4">
        <f t="shared" si="4"/>
        <v>399</v>
      </c>
      <c r="Q95" s="4">
        <f t="shared" si="5"/>
        <v>66.5</v>
      </c>
      <c r="R95" s="55" t="s">
        <v>13</v>
      </c>
    </row>
    <row r="96" spans="1:18">
      <c r="A96" s="4">
        <v>12165898</v>
      </c>
      <c r="B96" s="4" t="s">
        <v>23</v>
      </c>
      <c r="C96" s="5" t="s">
        <v>65</v>
      </c>
      <c r="D96" s="4">
        <v>78</v>
      </c>
      <c r="E96" s="4" t="s">
        <v>20</v>
      </c>
      <c r="F96" s="4">
        <v>83</v>
      </c>
      <c r="G96" s="4" t="s">
        <v>12</v>
      </c>
      <c r="H96" s="4">
        <v>50</v>
      </c>
      <c r="I96" s="4" t="s">
        <v>22</v>
      </c>
      <c r="J96" s="4">
        <v>49</v>
      </c>
      <c r="K96" s="4" t="s">
        <v>10</v>
      </c>
      <c r="L96" s="4">
        <v>73</v>
      </c>
      <c r="M96" s="4" t="s">
        <v>10</v>
      </c>
      <c r="N96" s="4">
        <v>65</v>
      </c>
      <c r="O96" s="4" t="s">
        <v>22</v>
      </c>
      <c r="P96" s="4">
        <f t="shared" si="4"/>
        <v>398</v>
      </c>
      <c r="Q96" s="4">
        <f t="shared" si="5"/>
        <v>66.34</v>
      </c>
      <c r="R96" s="55" t="s">
        <v>13</v>
      </c>
    </row>
    <row r="97" spans="1:18">
      <c r="A97" s="4">
        <v>12165943</v>
      </c>
      <c r="B97" s="4" t="s">
        <v>8</v>
      </c>
      <c r="C97" s="5" t="s">
        <v>110</v>
      </c>
      <c r="D97" s="4">
        <v>83</v>
      </c>
      <c r="E97" s="4" t="s">
        <v>12</v>
      </c>
      <c r="F97" s="4">
        <v>79</v>
      </c>
      <c r="G97" s="4" t="s">
        <v>20</v>
      </c>
      <c r="H97" s="4">
        <v>45</v>
      </c>
      <c r="I97" s="4" t="s">
        <v>22</v>
      </c>
      <c r="J97" s="4">
        <v>47</v>
      </c>
      <c r="K97" s="4" t="s">
        <v>22</v>
      </c>
      <c r="L97" s="4">
        <v>76</v>
      </c>
      <c r="M97" s="4" t="s">
        <v>20</v>
      </c>
      <c r="N97" s="4">
        <v>67</v>
      </c>
      <c r="O97" s="4" t="s">
        <v>22</v>
      </c>
      <c r="P97" s="4">
        <f t="shared" si="4"/>
        <v>397</v>
      </c>
      <c r="Q97" s="4">
        <f t="shared" si="5"/>
        <v>66.17</v>
      </c>
      <c r="R97" s="55" t="s">
        <v>13</v>
      </c>
    </row>
    <row r="98" spans="1:18">
      <c r="A98" s="4">
        <v>12165864</v>
      </c>
      <c r="B98" s="4" t="s">
        <v>23</v>
      </c>
      <c r="C98" s="5" t="s">
        <v>29</v>
      </c>
      <c r="D98" s="4">
        <v>62</v>
      </c>
      <c r="E98" s="4" t="s">
        <v>22</v>
      </c>
      <c r="F98" s="4">
        <v>75</v>
      </c>
      <c r="G98" s="4" t="s">
        <v>10</v>
      </c>
      <c r="H98" s="4">
        <v>45</v>
      </c>
      <c r="I98" s="4" t="s">
        <v>22</v>
      </c>
      <c r="J98" s="4">
        <v>45</v>
      </c>
      <c r="K98" s="4" t="s">
        <v>22</v>
      </c>
      <c r="L98" s="4">
        <v>95</v>
      </c>
      <c r="M98" s="4" t="s">
        <v>15</v>
      </c>
      <c r="N98" s="4">
        <v>72</v>
      </c>
      <c r="O98" s="4" t="s">
        <v>10</v>
      </c>
      <c r="P98" s="4">
        <f t="shared" si="4"/>
        <v>394</v>
      </c>
      <c r="Q98" s="4">
        <f t="shared" si="5"/>
        <v>65.67</v>
      </c>
      <c r="R98" s="55" t="s">
        <v>13</v>
      </c>
    </row>
    <row r="99" spans="1:18">
      <c r="A99" s="4">
        <v>12165910</v>
      </c>
      <c r="B99" s="4" t="s">
        <v>8</v>
      </c>
      <c r="C99" s="5" t="s">
        <v>78</v>
      </c>
      <c r="D99" s="4">
        <v>63</v>
      </c>
      <c r="E99" s="4" t="s">
        <v>22</v>
      </c>
      <c r="F99" s="4">
        <v>77</v>
      </c>
      <c r="G99" s="4" t="s">
        <v>20</v>
      </c>
      <c r="H99" s="4">
        <v>58</v>
      </c>
      <c r="I99" s="4" t="s">
        <v>10</v>
      </c>
      <c r="J99" s="4">
        <v>44</v>
      </c>
      <c r="K99" s="4" t="s">
        <v>22</v>
      </c>
      <c r="L99" s="4">
        <v>71</v>
      </c>
      <c r="M99" s="4" t="s">
        <v>10</v>
      </c>
      <c r="N99" s="4">
        <v>80</v>
      </c>
      <c r="O99" s="4" t="s">
        <v>20</v>
      </c>
      <c r="P99" s="4">
        <f t="shared" si="4"/>
        <v>393</v>
      </c>
      <c r="Q99" s="4">
        <f t="shared" si="5"/>
        <v>65.5</v>
      </c>
      <c r="R99" s="55" t="s">
        <v>13</v>
      </c>
    </row>
    <row r="100" spans="1:18">
      <c r="A100" s="4">
        <v>12165911</v>
      </c>
      <c r="B100" s="4" t="s">
        <v>8</v>
      </c>
      <c r="C100" s="5" t="s">
        <v>79</v>
      </c>
      <c r="D100" s="4">
        <v>85</v>
      </c>
      <c r="E100" s="4" t="s">
        <v>11</v>
      </c>
      <c r="F100" s="4">
        <v>71</v>
      </c>
      <c r="G100" s="4" t="s">
        <v>10</v>
      </c>
      <c r="H100" s="4">
        <v>48</v>
      </c>
      <c r="I100" s="4" t="s">
        <v>22</v>
      </c>
      <c r="J100" s="4">
        <v>45</v>
      </c>
      <c r="K100" s="4" t="s">
        <v>22</v>
      </c>
      <c r="L100" s="4">
        <v>70</v>
      </c>
      <c r="M100" s="4" t="s">
        <v>10</v>
      </c>
      <c r="N100" s="4">
        <v>72</v>
      </c>
      <c r="O100" s="4" t="s">
        <v>10</v>
      </c>
      <c r="P100" s="4">
        <f t="shared" si="4"/>
        <v>391</v>
      </c>
      <c r="Q100" s="4">
        <f t="shared" si="5"/>
        <v>65.17</v>
      </c>
      <c r="R100" s="55" t="s">
        <v>13</v>
      </c>
    </row>
    <row r="101" spans="1:18">
      <c r="A101" s="4">
        <v>12165885</v>
      </c>
      <c r="B101" s="4" t="s">
        <v>8</v>
      </c>
      <c r="C101" s="5" t="s">
        <v>52</v>
      </c>
      <c r="D101" s="4">
        <v>67</v>
      </c>
      <c r="E101" s="4" t="s">
        <v>22</v>
      </c>
      <c r="F101" s="4">
        <v>77</v>
      </c>
      <c r="G101" s="4" t="s">
        <v>20</v>
      </c>
      <c r="H101" s="4">
        <v>58</v>
      </c>
      <c r="I101" s="4" t="s">
        <v>10</v>
      </c>
      <c r="J101" s="4">
        <v>49</v>
      </c>
      <c r="K101" s="4" t="s">
        <v>10</v>
      </c>
      <c r="L101" s="4">
        <v>69</v>
      </c>
      <c r="M101" s="4" t="s">
        <v>10</v>
      </c>
      <c r="N101" s="4">
        <v>68</v>
      </c>
      <c r="O101" s="4" t="s">
        <v>22</v>
      </c>
      <c r="P101" s="4">
        <f t="shared" si="4"/>
        <v>388</v>
      </c>
      <c r="Q101" s="4">
        <f t="shared" si="5"/>
        <v>64.67</v>
      </c>
      <c r="R101" s="55" t="s">
        <v>13</v>
      </c>
    </row>
    <row r="102" spans="1:18">
      <c r="A102" s="4">
        <v>12165915</v>
      </c>
      <c r="B102" s="4" t="s">
        <v>8</v>
      </c>
      <c r="C102" s="5" t="s">
        <v>83</v>
      </c>
      <c r="D102" s="4">
        <v>83</v>
      </c>
      <c r="E102" s="4" t="s">
        <v>12</v>
      </c>
      <c r="F102" s="4">
        <v>73</v>
      </c>
      <c r="G102" s="4" t="s">
        <v>10</v>
      </c>
      <c r="H102" s="4">
        <v>46</v>
      </c>
      <c r="I102" s="4" t="s">
        <v>22</v>
      </c>
      <c r="J102" s="4">
        <v>55</v>
      </c>
      <c r="K102" s="4" t="s">
        <v>10</v>
      </c>
      <c r="L102" s="4">
        <v>62</v>
      </c>
      <c r="M102" s="4" t="s">
        <v>22</v>
      </c>
      <c r="N102" s="4">
        <v>67</v>
      </c>
      <c r="O102" s="4" t="s">
        <v>22</v>
      </c>
      <c r="P102" s="4">
        <f t="shared" ref="P102:P120" si="6">D102+F102+H102+J102+L102+N102</f>
        <v>386</v>
      </c>
      <c r="Q102" s="4">
        <f t="shared" ref="Q102:Q120" si="7">ROUNDUP(P102/6,2)</f>
        <v>64.34</v>
      </c>
      <c r="R102" s="55" t="s">
        <v>13</v>
      </c>
    </row>
    <row r="103" spans="1:18">
      <c r="A103" s="4">
        <v>12165880</v>
      </c>
      <c r="B103" s="4" t="s">
        <v>8</v>
      </c>
      <c r="C103" s="5" t="s">
        <v>47</v>
      </c>
      <c r="D103" s="4">
        <v>59</v>
      </c>
      <c r="E103" s="4" t="s">
        <v>25</v>
      </c>
      <c r="F103" s="4">
        <v>88</v>
      </c>
      <c r="G103" s="4" t="s">
        <v>11</v>
      </c>
      <c r="H103" s="4">
        <v>54</v>
      </c>
      <c r="I103" s="4" t="s">
        <v>10</v>
      </c>
      <c r="J103" s="4">
        <v>50</v>
      </c>
      <c r="K103" s="4" t="s">
        <v>10</v>
      </c>
      <c r="L103" s="4">
        <v>72</v>
      </c>
      <c r="M103" s="4" t="s">
        <v>10</v>
      </c>
      <c r="N103" s="4">
        <v>62</v>
      </c>
      <c r="O103" s="4" t="s">
        <v>25</v>
      </c>
      <c r="P103" s="4">
        <f t="shared" si="6"/>
        <v>385</v>
      </c>
      <c r="Q103" s="4">
        <f t="shared" si="7"/>
        <v>64.17</v>
      </c>
      <c r="R103" s="55" t="s">
        <v>13</v>
      </c>
    </row>
    <row r="104" spans="1:18">
      <c r="A104" s="4">
        <v>12165923</v>
      </c>
      <c r="B104" s="4" t="s">
        <v>8</v>
      </c>
      <c r="C104" s="5" t="s">
        <v>91</v>
      </c>
      <c r="D104" s="4">
        <v>78</v>
      </c>
      <c r="E104" s="4" t="s">
        <v>20</v>
      </c>
      <c r="F104" s="4">
        <v>72</v>
      </c>
      <c r="G104" s="4" t="s">
        <v>10</v>
      </c>
      <c r="H104" s="4">
        <v>37</v>
      </c>
      <c r="I104" s="4" t="s">
        <v>25</v>
      </c>
      <c r="J104" s="4">
        <v>54</v>
      </c>
      <c r="K104" s="4" t="s">
        <v>10</v>
      </c>
      <c r="L104" s="4">
        <v>70</v>
      </c>
      <c r="M104" s="4" t="s">
        <v>10</v>
      </c>
      <c r="N104" s="4">
        <v>67</v>
      </c>
      <c r="O104" s="4" t="s">
        <v>22</v>
      </c>
      <c r="P104" s="4">
        <f t="shared" si="6"/>
        <v>378</v>
      </c>
      <c r="Q104" s="4">
        <f t="shared" si="7"/>
        <v>63</v>
      </c>
      <c r="R104" s="55" t="s">
        <v>13</v>
      </c>
    </row>
    <row r="105" spans="1:18">
      <c r="A105" s="4">
        <v>12165882</v>
      </c>
      <c r="B105" s="4" t="s">
        <v>8</v>
      </c>
      <c r="C105" s="5" t="s">
        <v>49</v>
      </c>
      <c r="D105" s="4">
        <v>71</v>
      </c>
      <c r="E105" s="4" t="s">
        <v>10</v>
      </c>
      <c r="F105" s="4">
        <v>77</v>
      </c>
      <c r="G105" s="4" t="s">
        <v>20</v>
      </c>
      <c r="H105" s="4">
        <v>43</v>
      </c>
      <c r="I105" s="4" t="s">
        <v>22</v>
      </c>
      <c r="J105" s="4">
        <v>47</v>
      </c>
      <c r="K105" s="4" t="s">
        <v>22</v>
      </c>
      <c r="L105" s="4">
        <v>78</v>
      </c>
      <c r="M105" s="4" t="s">
        <v>20</v>
      </c>
      <c r="N105" s="4">
        <v>60</v>
      </c>
      <c r="O105" s="4" t="s">
        <v>25</v>
      </c>
      <c r="P105" s="4">
        <f t="shared" si="6"/>
        <v>376</v>
      </c>
      <c r="Q105" s="4">
        <f t="shared" si="7"/>
        <v>62.669999999999995</v>
      </c>
      <c r="R105" s="55" t="s">
        <v>13</v>
      </c>
    </row>
    <row r="106" spans="1:18">
      <c r="A106" s="4">
        <v>12165878</v>
      </c>
      <c r="B106" s="4" t="s">
        <v>8</v>
      </c>
      <c r="C106" s="5" t="s">
        <v>44</v>
      </c>
      <c r="D106" s="4">
        <v>60</v>
      </c>
      <c r="E106" s="4" t="s">
        <v>25</v>
      </c>
      <c r="F106" s="4">
        <v>73</v>
      </c>
      <c r="G106" s="4" t="s">
        <v>10</v>
      </c>
      <c r="H106" s="4">
        <v>50</v>
      </c>
      <c r="I106" s="4" t="s">
        <v>22</v>
      </c>
      <c r="J106" s="4">
        <v>48</v>
      </c>
      <c r="K106" s="4" t="s">
        <v>22</v>
      </c>
      <c r="L106" s="4">
        <v>77</v>
      </c>
      <c r="M106" s="4" t="s">
        <v>20</v>
      </c>
      <c r="N106" s="4">
        <v>64</v>
      </c>
      <c r="O106" s="4" t="s">
        <v>25</v>
      </c>
      <c r="P106" s="4">
        <f t="shared" si="6"/>
        <v>372</v>
      </c>
      <c r="Q106" s="4">
        <f t="shared" si="7"/>
        <v>62</v>
      </c>
      <c r="R106" s="55" t="s">
        <v>13</v>
      </c>
    </row>
    <row r="107" spans="1:18">
      <c r="A107" s="4">
        <v>12165921</v>
      </c>
      <c r="B107" s="4" t="s">
        <v>8</v>
      </c>
      <c r="C107" s="5" t="s">
        <v>89</v>
      </c>
      <c r="D107" s="4">
        <v>74</v>
      </c>
      <c r="E107" s="4" t="s">
        <v>20</v>
      </c>
      <c r="F107" s="4">
        <v>74</v>
      </c>
      <c r="G107" s="4" t="s">
        <v>10</v>
      </c>
      <c r="H107" s="4">
        <v>46</v>
      </c>
      <c r="I107" s="4" t="s">
        <v>22</v>
      </c>
      <c r="J107" s="4">
        <v>48</v>
      </c>
      <c r="K107" s="4" t="s">
        <v>22</v>
      </c>
      <c r="L107" s="4">
        <v>63</v>
      </c>
      <c r="M107" s="4" t="s">
        <v>22</v>
      </c>
      <c r="N107" s="4">
        <v>65</v>
      </c>
      <c r="O107" s="4" t="s">
        <v>22</v>
      </c>
      <c r="P107" s="4">
        <f t="shared" si="6"/>
        <v>370</v>
      </c>
      <c r="Q107" s="4">
        <f t="shared" si="7"/>
        <v>61.669999999999995</v>
      </c>
      <c r="R107" s="55" t="s">
        <v>13</v>
      </c>
    </row>
    <row r="108" spans="1:18">
      <c r="A108" s="4">
        <v>12165965</v>
      </c>
      <c r="B108" s="4" t="s">
        <v>23</v>
      </c>
      <c r="C108" s="5" t="s">
        <v>132</v>
      </c>
      <c r="D108" s="4">
        <v>49</v>
      </c>
      <c r="E108" s="4" t="s">
        <v>32</v>
      </c>
      <c r="F108" s="4">
        <v>77</v>
      </c>
      <c r="G108" s="4" t="s">
        <v>20</v>
      </c>
      <c r="H108" s="4">
        <v>45</v>
      </c>
      <c r="I108" s="4" t="s">
        <v>22</v>
      </c>
      <c r="J108" s="4">
        <v>56</v>
      </c>
      <c r="K108" s="4" t="s">
        <v>10</v>
      </c>
      <c r="L108" s="4">
        <v>74</v>
      </c>
      <c r="M108" s="4" t="s">
        <v>10</v>
      </c>
      <c r="N108" s="4">
        <v>68</v>
      </c>
      <c r="O108" s="4" t="s">
        <v>22</v>
      </c>
      <c r="P108" s="4">
        <f t="shared" si="6"/>
        <v>369</v>
      </c>
      <c r="Q108" s="4">
        <f t="shared" si="7"/>
        <v>61.5</v>
      </c>
      <c r="R108" s="55" t="s">
        <v>13</v>
      </c>
    </row>
    <row r="109" spans="1:18">
      <c r="A109" s="4">
        <v>12165957</v>
      </c>
      <c r="B109" s="4" t="s">
        <v>23</v>
      </c>
      <c r="C109" s="5" t="s">
        <v>124</v>
      </c>
      <c r="D109" s="4">
        <v>58</v>
      </c>
      <c r="E109" s="4" t="s">
        <v>25</v>
      </c>
      <c r="F109" s="4">
        <v>65</v>
      </c>
      <c r="G109" s="4" t="s">
        <v>22</v>
      </c>
      <c r="H109" s="4">
        <v>71</v>
      </c>
      <c r="I109" s="4" t="s">
        <v>12</v>
      </c>
      <c r="J109" s="4">
        <v>46</v>
      </c>
      <c r="K109" s="4" t="s">
        <v>22</v>
      </c>
      <c r="L109" s="4">
        <v>63</v>
      </c>
      <c r="M109" s="4" t="s">
        <v>22</v>
      </c>
      <c r="N109" s="4">
        <v>64</v>
      </c>
      <c r="O109" s="4" t="s">
        <v>25</v>
      </c>
      <c r="P109" s="4">
        <f t="shared" si="6"/>
        <v>367</v>
      </c>
      <c r="Q109" s="4">
        <f t="shared" si="7"/>
        <v>61.169999999999995</v>
      </c>
      <c r="R109" s="55" t="s">
        <v>13</v>
      </c>
    </row>
    <row r="110" spans="1:18">
      <c r="A110" s="4">
        <v>12165922</v>
      </c>
      <c r="B110" s="4" t="s">
        <v>8</v>
      </c>
      <c r="C110" s="5" t="s">
        <v>90</v>
      </c>
      <c r="D110" s="4">
        <v>82</v>
      </c>
      <c r="E110" s="4" t="s">
        <v>12</v>
      </c>
      <c r="F110" s="4">
        <v>67</v>
      </c>
      <c r="G110" s="4" t="s">
        <v>22</v>
      </c>
      <c r="H110" s="4">
        <v>45</v>
      </c>
      <c r="I110" s="4" t="s">
        <v>22</v>
      </c>
      <c r="J110" s="4">
        <v>41</v>
      </c>
      <c r="K110" s="4" t="s">
        <v>25</v>
      </c>
      <c r="L110" s="4">
        <v>63</v>
      </c>
      <c r="M110" s="4" t="s">
        <v>22</v>
      </c>
      <c r="N110" s="4">
        <v>67</v>
      </c>
      <c r="O110" s="4" t="s">
        <v>22</v>
      </c>
      <c r="P110" s="4">
        <f t="shared" si="6"/>
        <v>365</v>
      </c>
      <c r="Q110" s="4">
        <f t="shared" si="7"/>
        <v>60.839999999999996</v>
      </c>
      <c r="R110" s="55" t="s">
        <v>13</v>
      </c>
    </row>
    <row r="111" spans="1:18">
      <c r="A111" s="4">
        <v>12165887</v>
      </c>
      <c r="B111" s="4" t="s">
        <v>8</v>
      </c>
      <c r="C111" s="5" t="s">
        <v>54</v>
      </c>
      <c r="D111" s="4">
        <v>67</v>
      </c>
      <c r="E111" s="4" t="s">
        <v>22</v>
      </c>
      <c r="F111" s="4">
        <v>77</v>
      </c>
      <c r="G111" s="4" t="s">
        <v>20</v>
      </c>
      <c r="H111" s="4">
        <v>50</v>
      </c>
      <c r="I111" s="4" t="s">
        <v>22</v>
      </c>
      <c r="J111" s="4">
        <v>41</v>
      </c>
      <c r="K111" s="4" t="s">
        <v>25</v>
      </c>
      <c r="L111" s="4">
        <v>59</v>
      </c>
      <c r="M111" s="4" t="s">
        <v>22</v>
      </c>
      <c r="N111" s="4">
        <v>69</v>
      </c>
      <c r="O111" s="4" t="s">
        <v>22</v>
      </c>
      <c r="P111" s="4">
        <f t="shared" si="6"/>
        <v>363</v>
      </c>
      <c r="Q111" s="4">
        <f t="shared" si="7"/>
        <v>60.5</v>
      </c>
      <c r="R111" s="55" t="s">
        <v>13</v>
      </c>
    </row>
    <row r="112" spans="1:18">
      <c r="A112" s="4">
        <v>12165866</v>
      </c>
      <c r="B112" s="4" t="s">
        <v>23</v>
      </c>
      <c r="C112" s="5" t="s">
        <v>31</v>
      </c>
      <c r="D112" s="4">
        <v>50</v>
      </c>
      <c r="E112" s="4" t="s">
        <v>32</v>
      </c>
      <c r="F112" s="4">
        <v>69</v>
      </c>
      <c r="G112" s="4" t="s">
        <v>10</v>
      </c>
      <c r="H112" s="4">
        <v>50</v>
      </c>
      <c r="I112" s="4" t="s">
        <v>22</v>
      </c>
      <c r="J112" s="4">
        <v>45</v>
      </c>
      <c r="K112" s="4" t="s">
        <v>22</v>
      </c>
      <c r="L112" s="4">
        <v>81</v>
      </c>
      <c r="M112" s="4" t="s">
        <v>20</v>
      </c>
      <c r="N112" s="4">
        <v>59</v>
      </c>
      <c r="O112" s="4" t="s">
        <v>25</v>
      </c>
      <c r="P112" s="4">
        <f t="shared" si="6"/>
        <v>354</v>
      </c>
      <c r="Q112" s="4">
        <f t="shared" si="7"/>
        <v>59</v>
      </c>
      <c r="R112" s="55" t="s">
        <v>13</v>
      </c>
    </row>
    <row r="113" spans="1:18">
      <c r="A113" s="4">
        <v>12165881</v>
      </c>
      <c r="B113" s="4" t="s">
        <v>23</v>
      </c>
      <c r="C113" s="5" t="s">
        <v>48</v>
      </c>
      <c r="D113" s="4">
        <v>55</v>
      </c>
      <c r="E113" s="4" t="s">
        <v>25</v>
      </c>
      <c r="F113" s="4">
        <v>59</v>
      </c>
      <c r="G113" s="4" t="s">
        <v>25</v>
      </c>
      <c r="H113" s="4">
        <v>54</v>
      </c>
      <c r="I113" s="4" t="s">
        <v>10</v>
      </c>
      <c r="J113" s="4">
        <v>43</v>
      </c>
      <c r="K113" s="4" t="s">
        <v>22</v>
      </c>
      <c r="L113" s="4">
        <v>71</v>
      </c>
      <c r="M113" s="4" t="s">
        <v>10</v>
      </c>
      <c r="N113" s="4">
        <v>63</v>
      </c>
      <c r="O113" s="4" t="s">
        <v>25</v>
      </c>
      <c r="P113" s="4">
        <f t="shared" si="6"/>
        <v>345</v>
      </c>
      <c r="Q113" s="4">
        <f t="shared" si="7"/>
        <v>57.5</v>
      </c>
      <c r="R113" s="55" t="s">
        <v>13</v>
      </c>
    </row>
    <row r="114" spans="1:18">
      <c r="A114" s="4">
        <v>12165948</v>
      </c>
      <c r="B114" s="4" t="s">
        <v>23</v>
      </c>
      <c r="C114" s="5" t="s">
        <v>115</v>
      </c>
      <c r="D114" s="4">
        <v>51</v>
      </c>
      <c r="E114" s="4" t="s">
        <v>32</v>
      </c>
      <c r="F114" s="4">
        <v>66</v>
      </c>
      <c r="G114" s="4" t="s">
        <v>22</v>
      </c>
      <c r="H114" s="4">
        <v>39</v>
      </c>
      <c r="I114" s="4" t="s">
        <v>25</v>
      </c>
      <c r="J114" s="4">
        <v>53</v>
      </c>
      <c r="K114" s="4" t="s">
        <v>10</v>
      </c>
      <c r="L114" s="4">
        <v>68</v>
      </c>
      <c r="M114" s="4" t="s">
        <v>10</v>
      </c>
      <c r="N114" s="4">
        <v>65</v>
      </c>
      <c r="O114" s="4" t="s">
        <v>22</v>
      </c>
      <c r="P114" s="4">
        <f t="shared" si="6"/>
        <v>342</v>
      </c>
      <c r="Q114" s="4">
        <f t="shared" si="7"/>
        <v>57</v>
      </c>
      <c r="R114" s="55" t="s">
        <v>13</v>
      </c>
    </row>
    <row r="115" spans="1:18">
      <c r="A115" s="4">
        <v>12165952</v>
      </c>
      <c r="B115" s="4" t="s">
        <v>23</v>
      </c>
      <c r="C115" s="5" t="s">
        <v>119</v>
      </c>
      <c r="D115" s="4">
        <v>46</v>
      </c>
      <c r="E115" s="4" t="s">
        <v>32</v>
      </c>
      <c r="F115" s="4">
        <v>68</v>
      </c>
      <c r="G115" s="4" t="s">
        <v>22</v>
      </c>
      <c r="H115" s="4">
        <v>43</v>
      </c>
      <c r="I115" s="4" t="s">
        <v>22</v>
      </c>
      <c r="J115" s="4">
        <v>42</v>
      </c>
      <c r="K115" s="4" t="s">
        <v>22</v>
      </c>
      <c r="L115" s="4">
        <v>58</v>
      </c>
      <c r="M115" s="4" t="s">
        <v>25</v>
      </c>
      <c r="N115" s="4">
        <v>63</v>
      </c>
      <c r="O115" s="4" t="s">
        <v>25</v>
      </c>
      <c r="P115" s="4">
        <f t="shared" si="6"/>
        <v>320</v>
      </c>
      <c r="Q115" s="4">
        <f t="shared" si="7"/>
        <v>53.339999999999996</v>
      </c>
      <c r="R115" s="55" t="s">
        <v>13</v>
      </c>
    </row>
    <row r="116" spans="1:18">
      <c r="A116" s="4">
        <v>12165900</v>
      </c>
      <c r="B116" s="4" t="s">
        <v>23</v>
      </c>
      <c r="C116" s="5" t="s">
        <v>67</v>
      </c>
      <c r="D116" s="4">
        <v>51</v>
      </c>
      <c r="E116" s="4" t="s">
        <v>32</v>
      </c>
      <c r="F116" s="4">
        <v>75</v>
      </c>
      <c r="G116" s="4" t="s">
        <v>10</v>
      </c>
      <c r="H116" s="4">
        <v>25</v>
      </c>
      <c r="I116" s="4" t="s">
        <v>68</v>
      </c>
      <c r="J116" s="4">
        <v>41</v>
      </c>
      <c r="K116" s="4" t="s">
        <v>25</v>
      </c>
      <c r="L116" s="4">
        <v>59</v>
      </c>
      <c r="M116" s="4" t="s">
        <v>22</v>
      </c>
      <c r="N116" s="4">
        <v>66</v>
      </c>
      <c r="O116" s="4" t="s">
        <v>22</v>
      </c>
      <c r="P116" s="4">
        <f t="shared" si="6"/>
        <v>317</v>
      </c>
      <c r="Q116" s="4">
        <f t="shared" si="7"/>
        <v>52.839999999999996</v>
      </c>
      <c r="R116" s="55" t="s">
        <v>13</v>
      </c>
    </row>
    <row r="117" spans="1:18">
      <c r="A117" s="4">
        <v>12165895</v>
      </c>
      <c r="B117" s="4" t="s">
        <v>23</v>
      </c>
      <c r="C117" s="5" t="s">
        <v>62</v>
      </c>
      <c r="D117" s="4">
        <v>44</v>
      </c>
      <c r="E117" s="4" t="s">
        <v>32</v>
      </c>
      <c r="F117" s="4">
        <v>68</v>
      </c>
      <c r="G117" s="4" t="s">
        <v>22</v>
      </c>
      <c r="H117" s="4">
        <v>39</v>
      </c>
      <c r="I117" s="4" t="s">
        <v>25</v>
      </c>
      <c r="J117" s="4">
        <v>40</v>
      </c>
      <c r="K117" s="4" t="s">
        <v>25</v>
      </c>
      <c r="L117" s="4">
        <v>66</v>
      </c>
      <c r="M117" s="4" t="s">
        <v>22</v>
      </c>
      <c r="N117" s="4">
        <v>58</v>
      </c>
      <c r="O117" s="4" t="s">
        <v>25</v>
      </c>
      <c r="P117" s="4">
        <f t="shared" si="6"/>
        <v>315</v>
      </c>
      <c r="Q117" s="4">
        <f t="shared" si="7"/>
        <v>52.5</v>
      </c>
      <c r="R117" s="55" t="s">
        <v>13</v>
      </c>
    </row>
    <row r="118" spans="1:18">
      <c r="A118" s="4">
        <v>12165908</v>
      </c>
      <c r="B118" s="4" t="s">
        <v>23</v>
      </c>
      <c r="C118" s="5" t="s">
        <v>76</v>
      </c>
      <c r="D118" s="4">
        <v>48</v>
      </c>
      <c r="E118" s="4" t="s">
        <v>32</v>
      </c>
      <c r="F118" s="4">
        <v>57</v>
      </c>
      <c r="G118" s="4" t="s">
        <v>25</v>
      </c>
      <c r="H118" s="4">
        <v>33</v>
      </c>
      <c r="I118" s="4" t="s">
        <v>32</v>
      </c>
      <c r="J118" s="4">
        <v>33</v>
      </c>
      <c r="K118" s="4" t="s">
        <v>32</v>
      </c>
      <c r="L118" s="4">
        <v>60</v>
      </c>
      <c r="M118" s="4" t="s">
        <v>22</v>
      </c>
      <c r="N118" s="4">
        <v>65</v>
      </c>
      <c r="O118" s="4" t="s">
        <v>22</v>
      </c>
      <c r="P118" s="4">
        <f t="shared" si="6"/>
        <v>296</v>
      </c>
      <c r="Q118" s="4">
        <f t="shared" si="7"/>
        <v>49.339999999999996</v>
      </c>
      <c r="R118" s="55" t="s">
        <v>13</v>
      </c>
    </row>
    <row r="119" spans="1:18">
      <c r="A119" s="4">
        <v>12165879</v>
      </c>
      <c r="B119" s="4" t="s">
        <v>8</v>
      </c>
      <c r="C119" s="5" t="s">
        <v>45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>
        <f t="shared" si="6"/>
        <v>0</v>
      </c>
      <c r="Q119" s="13">
        <f t="shared" si="7"/>
        <v>0</v>
      </c>
      <c r="R119" s="12" t="s">
        <v>46</v>
      </c>
    </row>
    <row r="120" spans="1:18">
      <c r="A120" s="4">
        <v>12165907</v>
      </c>
      <c r="B120" s="4" t="s">
        <v>23</v>
      </c>
      <c r="C120" s="5" t="s">
        <v>75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>
        <f t="shared" si="6"/>
        <v>0</v>
      </c>
      <c r="Q120" s="13">
        <f t="shared" si="7"/>
        <v>0</v>
      </c>
      <c r="R120" s="12" t="s">
        <v>46</v>
      </c>
    </row>
    <row r="122" spans="1:18">
      <c r="F122" s="9"/>
      <c r="G122" s="9"/>
      <c r="H122" s="67" t="s">
        <v>253</v>
      </c>
      <c r="I122" s="67"/>
      <c r="J122" s="67"/>
      <c r="K122" s="67"/>
      <c r="L122" s="67"/>
      <c r="M122" s="67"/>
      <c r="N122" s="67"/>
      <c r="O122" s="67"/>
      <c r="P122" s="67"/>
      <c r="Q122" s="1">
        <f>COUNT(Q6:Q120)-COUNTIF(Q6:Q120,"&lt;70")</f>
        <v>81</v>
      </c>
    </row>
    <row r="123" spans="1:18">
      <c r="I123" s="67" t="s">
        <v>135</v>
      </c>
      <c r="J123" s="67"/>
      <c r="K123" s="67"/>
      <c r="L123" s="67"/>
      <c r="M123" s="67"/>
      <c r="N123" s="67"/>
      <c r="O123" s="67"/>
      <c r="P123" s="67"/>
      <c r="Q123">
        <f>COUNTIF(Q6:Q120,"&gt;90")</f>
        <v>12</v>
      </c>
    </row>
    <row r="124" spans="1:18">
      <c r="I124" s="67" t="s">
        <v>136</v>
      </c>
      <c r="J124" s="67"/>
      <c r="K124" s="67"/>
      <c r="L124" s="67"/>
      <c r="M124" s="67"/>
      <c r="N124" s="67"/>
      <c r="O124" s="67"/>
      <c r="P124" s="67"/>
      <c r="Q124">
        <f>MAX(Q6:Q120)</f>
        <v>98.67</v>
      </c>
    </row>
  </sheetData>
  <mergeCells count="17">
    <mergeCell ref="Q4:Q5"/>
    <mergeCell ref="R4:R5"/>
    <mergeCell ref="A1:Q1"/>
    <mergeCell ref="A2:Q2"/>
    <mergeCell ref="A3:Q3"/>
    <mergeCell ref="A4:A5"/>
    <mergeCell ref="B4:B5"/>
    <mergeCell ref="C4:C5"/>
    <mergeCell ref="D4:E4"/>
    <mergeCell ref="F4:G4"/>
    <mergeCell ref="H4:I4"/>
    <mergeCell ref="J4:K4"/>
    <mergeCell ref="H122:P122"/>
    <mergeCell ref="I123:P123"/>
    <mergeCell ref="I124:P124"/>
    <mergeCell ref="L4:M4"/>
    <mergeCell ref="N4:O4"/>
  </mergeCells>
  <pageMargins left="0.25" right="0.25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topLeftCell="A4" workbookViewId="0">
      <selection activeCell="D14" sqref="D14"/>
    </sheetView>
  </sheetViews>
  <sheetFormatPr defaultRowHeight="15"/>
  <cols>
    <col min="1" max="1" width="23.140625" customWidth="1"/>
    <col min="2" max="2" width="12.5703125" customWidth="1"/>
    <col min="3" max="3" width="7.140625" customWidth="1"/>
  </cols>
  <sheetData>
    <row r="1" spans="1:10" ht="15.7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10" ht="15.75">
      <c r="A2" s="70" t="s">
        <v>195</v>
      </c>
      <c r="B2" s="70"/>
      <c r="C2" s="70"/>
      <c r="D2" s="70"/>
      <c r="E2" s="70"/>
      <c r="F2" s="70"/>
      <c r="G2" s="70"/>
      <c r="H2" s="70"/>
      <c r="I2" s="70"/>
    </row>
    <row r="3" spans="1:10">
      <c r="A3" s="80" t="s">
        <v>245</v>
      </c>
      <c r="B3" s="80"/>
      <c r="C3" s="80"/>
      <c r="D3" s="80"/>
      <c r="E3" s="80"/>
      <c r="F3" s="80"/>
      <c r="G3" s="80"/>
      <c r="H3" s="80"/>
      <c r="I3" s="80"/>
    </row>
    <row r="4" spans="1:10" ht="36">
      <c r="A4" s="33" t="s">
        <v>220</v>
      </c>
      <c r="B4" s="33" t="s">
        <v>167</v>
      </c>
      <c r="C4" s="54" t="s">
        <v>252</v>
      </c>
      <c r="D4" s="50" t="s">
        <v>246</v>
      </c>
      <c r="E4" s="51" t="s">
        <v>247</v>
      </c>
      <c r="F4" s="52" t="s">
        <v>248</v>
      </c>
      <c r="G4" s="53" t="s">
        <v>249</v>
      </c>
      <c r="H4" s="45" t="s">
        <v>194</v>
      </c>
      <c r="I4" s="46" t="s">
        <v>250</v>
      </c>
      <c r="J4" s="47" t="s">
        <v>251</v>
      </c>
    </row>
    <row r="5" spans="1:10">
      <c r="A5" s="35" t="s">
        <v>221</v>
      </c>
      <c r="B5" s="34" t="s">
        <v>171</v>
      </c>
      <c r="C5" s="48">
        <v>28</v>
      </c>
      <c r="D5" s="20">
        <v>0</v>
      </c>
      <c r="E5" s="20">
        <v>1</v>
      </c>
      <c r="F5" s="20">
        <v>3</v>
      </c>
      <c r="G5" s="20">
        <v>15</v>
      </c>
      <c r="H5" s="20">
        <v>9</v>
      </c>
      <c r="I5" s="28">
        <v>28</v>
      </c>
      <c r="J5" s="49">
        <v>1</v>
      </c>
    </row>
    <row r="6" spans="1:10">
      <c r="A6" s="36" t="s">
        <v>237</v>
      </c>
      <c r="B6" s="34" t="s">
        <v>171</v>
      </c>
      <c r="C6" s="48">
        <v>28</v>
      </c>
      <c r="D6" s="43">
        <v>0</v>
      </c>
      <c r="E6" s="43">
        <v>1</v>
      </c>
      <c r="F6" s="43">
        <v>2</v>
      </c>
      <c r="G6" s="43">
        <v>22</v>
      </c>
      <c r="H6" s="43">
        <v>3</v>
      </c>
      <c r="I6" s="28">
        <v>28</v>
      </c>
      <c r="J6" s="49">
        <v>1</v>
      </c>
    </row>
    <row r="7" spans="1:10">
      <c r="A7" s="36" t="s">
        <v>238</v>
      </c>
      <c r="B7" s="34" t="s">
        <v>171</v>
      </c>
      <c r="C7" s="48">
        <v>29</v>
      </c>
      <c r="D7" s="56">
        <v>0</v>
      </c>
      <c r="E7" s="56">
        <v>0</v>
      </c>
      <c r="F7" s="56">
        <v>13</v>
      </c>
      <c r="G7" s="56">
        <v>12</v>
      </c>
      <c r="H7" s="56">
        <v>4</v>
      </c>
      <c r="I7" s="28">
        <v>29</v>
      </c>
      <c r="J7" s="49">
        <v>1</v>
      </c>
    </row>
    <row r="8" spans="1:10">
      <c r="A8" s="36" t="s">
        <v>239</v>
      </c>
      <c r="B8" s="34" t="s">
        <v>171</v>
      </c>
      <c r="C8" s="48">
        <v>28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28">
        <v>28</v>
      </c>
      <c r="J8" s="49">
        <v>1</v>
      </c>
    </row>
    <row r="9" spans="1:10">
      <c r="A9" s="35" t="s">
        <v>222</v>
      </c>
      <c r="B9" s="34" t="s">
        <v>172</v>
      </c>
      <c r="C9" s="48">
        <v>28</v>
      </c>
      <c r="D9" s="20">
        <v>0</v>
      </c>
      <c r="E9" s="20">
        <v>7</v>
      </c>
      <c r="F9" s="20">
        <v>8</v>
      </c>
      <c r="G9" s="20">
        <v>11</v>
      </c>
      <c r="H9" s="20">
        <v>2</v>
      </c>
      <c r="I9" s="28">
        <v>28</v>
      </c>
      <c r="J9" s="49">
        <v>1</v>
      </c>
    </row>
    <row r="10" spans="1:10">
      <c r="A10" s="35" t="s">
        <v>223</v>
      </c>
      <c r="B10" s="34" t="s">
        <v>172</v>
      </c>
      <c r="C10" s="48">
        <v>28</v>
      </c>
      <c r="D10" s="56">
        <v>1</v>
      </c>
      <c r="E10" s="56">
        <v>3</v>
      </c>
      <c r="F10" s="56">
        <v>14</v>
      </c>
      <c r="G10" s="56">
        <v>9</v>
      </c>
      <c r="H10" s="56">
        <v>1</v>
      </c>
      <c r="I10" s="28">
        <v>28</v>
      </c>
      <c r="J10" s="49">
        <v>1</v>
      </c>
    </row>
    <row r="11" spans="1:10">
      <c r="A11" s="34" t="s">
        <v>224</v>
      </c>
      <c r="B11" s="34" t="s">
        <v>172</v>
      </c>
      <c r="C11" s="48">
        <v>29</v>
      </c>
      <c r="D11" s="56">
        <v>0</v>
      </c>
      <c r="E11" s="56">
        <v>0</v>
      </c>
      <c r="F11" s="56">
        <v>5</v>
      </c>
      <c r="G11" s="56">
        <v>18</v>
      </c>
      <c r="H11" s="56">
        <v>6</v>
      </c>
      <c r="I11" s="28">
        <v>29</v>
      </c>
      <c r="J11" s="49">
        <v>1</v>
      </c>
    </row>
    <row r="12" spans="1:10">
      <c r="A12" s="34" t="s">
        <v>225</v>
      </c>
      <c r="B12" s="34" t="s">
        <v>172</v>
      </c>
      <c r="C12" s="48">
        <v>28</v>
      </c>
      <c r="D12" s="56">
        <v>0</v>
      </c>
      <c r="E12" s="56">
        <v>4</v>
      </c>
      <c r="F12" s="56">
        <v>2</v>
      </c>
      <c r="G12" s="56">
        <v>14</v>
      </c>
      <c r="H12" s="56">
        <v>8</v>
      </c>
      <c r="I12" s="28">
        <v>28</v>
      </c>
      <c r="J12" s="49">
        <v>1</v>
      </c>
    </row>
    <row r="13" spans="1:10">
      <c r="A13" s="34" t="s">
        <v>226</v>
      </c>
      <c r="B13" s="34" t="s">
        <v>173</v>
      </c>
      <c r="C13" s="48">
        <v>28</v>
      </c>
      <c r="D13" s="20">
        <v>0</v>
      </c>
      <c r="E13" s="20">
        <v>10</v>
      </c>
      <c r="F13" s="20">
        <v>5</v>
      </c>
      <c r="G13" s="20">
        <v>6</v>
      </c>
      <c r="H13" s="20">
        <v>7</v>
      </c>
      <c r="I13" s="28">
        <v>28</v>
      </c>
      <c r="J13" s="49">
        <v>1</v>
      </c>
    </row>
    <row r="14" spans="1:10">
      <c r="A14" s="34" t="s">
        <v>227</v>
      </c>
      <c r="B14" s="34" t="s">
        <v>173</v>
      </c>
      <c r="C14" s="48">
        <v>85</v>
      </c>
      <c r="D14" s="56">
        <v>9</v>
      </c>
      <c r="E14" s="56">
        <v>24</v>
      </c>
      <c r="F14" s="56">
        <v>22</v>
      </c>
      <c r="G14" s="56">
        <v>16</v>
      </c>
      <c r="H14" s="56">
        <v>14</v>
      </c>
      <c r="I14" s="28">
        <v>85</v>
      </c>
      <c r="J14" s="49">
        <v>1</v>
      </c>
    </row>
    <row r="15" spans="1:10">
      <c r="A15" s="34" t="s">
        <v>228</v>
      </c>
      <c r="B15" s="34" t="s">
        <v>174</v>
      </c>
      <c r="C15" s="48">
        <v>113</v>
      </c>
      <c r="D15" s="56">
        <v>8</v>
      </c>
      <c r="E15" s="56">
        <v>38</v>
      </c>
      <c r="F15" s="56">
        <v>33</v>
      </c>
      <c r="G15" s="56">
        <v>24</v>
      </c>
      <c r="H15" s="56">
        <v>10</v>
      </c>
      <c r="I15" s="28">
        <v>113</v>
      </c>
      <c r="J15" s="49">
        <v>1</v>
      </c>
    </row>
    <row r="16" spans="1:10">
      <c r="A16" s="34" t="s">
        <v>229</v>
      </c>
      <c r="B16" s="34" t="s">
        <v>174</v>
      </c>
      <c r="C16" s="48">
        <v>113</v>
      </c>
      <c r="D16" s="56">
        <v>8</v>
      </c>
      <c r="E16" s="56">
        <v>38</v>
      </c>
      <c r="F16" s="56">
        <v>33</v>
      </c>
      <c r="G16" s="56">
        <v>24</v>
      </c>
      <c r="H16" s="56">
        <v>10</v>
      </c>
      <c r="I16" s="28">
        <v>113</v>
      </c>
      <c r="J16" s="49">
        <v>1</v>
      </c>
    </row>
    <row r="17" spans="1:10">
      <c r="A17" s="34" t="s">
        <v>230</v>
      </c>
      <c r="B17" s="34" t="s">
        <v>174</v>
      </c>
      <c r="C17" s="48">
        <v>113</v>
      </c>
      <c r="D17" s="56">
        <v>8</v>
      </c>
      <c r="E17" s="56">
        <v>38</v>
      </c>
      <c r="F17" s="56">
        <v>33</v>
      </c>
      <c r="G17" s="56">
        <v>24</v>
      </c>
      <c r="H17" s="56">
        <v>10</v>
      </c>
      <c r="I17" s="28">
        <v>113</v>
      </c>
      <c r="J17" s="49">
        <v>1</v>
      </c>
    </row>
    <row r="18" spans="1:10">
      <c r="A18" s="34" t="s">
        <v>231</v>
      </c>
      <c r="B18" s="34" t="s">
        <v>175</v>
      </c>
      <c r="C18" s="48">
        <v>28</v>
      </c>
      <c r="D18" s="56">
        <v>0</v>
      </c>
      <c r="E18" s="56">
        <v>0</v>
      </c>
      <c r="F18" s="56">
        <v>2</v>
      </c>
      <c r="G18" s="56">
        <v>8</v>
      </c>
      <c r="H18" s="56">
        <v>18</v>
      </c>
      <c r="I18" s="28">
        <v>28</v>
      </c>
      <c r="J18" s="49">
        <v>1</v>
      </c>
    </row>
    <row r="19" spans="1:10">
      <c r="A19" s="34" t="s">
        <v>232</v>
      </c>
      <c r="B19" s="34" t="s">
        <v>175</v>
      </c>
      <c r="C19" s="48">
        <v>28</v>
      </c>
      <c r="D19" s="56">
        <v>4</v>
      </c>
      <c r="E19" s="56">
        <v>9</v>
      </c>
      <c r="F19" s="56">
        <v>10</v>
      </c>
      <c r="G19" s="56">
        <v>3</v>
      </c>
      <c r="H19" s="56">
        <v>2</v>
      </c>
      <c r="I19" s="28">
        <v>28</v>
      </c>
      <c r="J19" s="49">
        <v>1</v>
      </c>
    </row>
    <row r="20" spans="1:10">
      <c r="A20" s="36" t="s">
        <v>233</v>
      </c>
      <c r="B20" s="34" t="s">
        <v>175</v>
      </c>
      <c r="C20" s="48">
        <v>29</v>
      </c>
      <c r="D20" s="56">
        <v>2</v>
      </c>
      <c r="E20" s="56">
        <v>10</v>
      </c>
      <c r="F20" s="56">
        <v>11</v>
      </c>
      <c r="G20" s="56">
        <v>6</v>
      </c>
      <c r="H20" s="56">
        <v>0</v>
      </c>
      <c r="I20" s="28">
        <v>29</v>
      </c>
      <c r="J20" s="49">
        <v>1</v>
      </c>
    </row>
    <row r="21" spans="1:10">
      <c r="A21" s="34" t="s">
        <v>234</v>
      </c>
      <c r="B21" s="34" t="s">
        <v>175</v>
      </c>
      <c r="C21" s="48">
        <v>28</v>
      </c>
      <c r="D21" s="56">
        <v>0</v>
      </c>
      <c r="E21" s="56">
        <v>1</v>
      </c>
      <c r="F21" s="56">
        <v>3</v>
      </c>
      <c r="G21" s="56">
        <v>9</v>
      </c>
      <c r="H21" s="56">
        <v>15</v>
      </c>
      <c r="I21" s="28">
        <v>28</v>
      </c>
      <c r="J21" s="49">
        <v>1</v>
      </c>
    </row>
    <row r="22" spans="1:10">
      <c r="A22" s="34" t="s">
        <v>235</v>
      </c>
      <c r="B22" s="34" t="s">
        <v>244</v>
      </c>
      <c r="C22" s="48">
        <v>56</v>
      </c>
      <c r="D22" s="56">
        <v>0</v>
      </c>
      <c r="E22" s="56">
        <v>2</v>
      </c>
      <c r="F22" s="56">
        <v>17</v>
      </c>
      <c r="G22" s="56">
        <v>26</v>
      </c>
      <c r="H22" s="56">
        <v>11</v>
      </c>
      <c r="I22" s="42">
        <v>56</v>
      </c>
      <c r="J22" s="49">
        <v>1</v>
      </c>
    </row>
    <row r="23" spans="1:10">
      <c r="A23" s="34" t="s">
        <v>236</v>
      </c>
      <c r="B23" s="34" t="s">
        <v>244</v>
      </c>
      <c r="C23" s="48">
        <v>57</v>
      </c>
      <c r="D23" s="57">
        <v>0</v>
      </c>
      <c r="E23" s="57">
        <v>0</v>
      </c>
      <c r="F23" s="57">
        <v>22</v>
      </c>
      <c r="G23" s="57">
        <v>28</v>
      </c>
      <c r="H23" s="56">
        <v>7</v>
      </c>
      <c r="I23" s="42">
        <v>57</v>
      </c>
      <c r="J23" s="49">
        <v>1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topLeftCell="A10" workbookViewId="0">
      <selection activeCell="N5" sqref="N5"/>
    </sheetView>
  </sheetViews>
  <sheetFormatPr defaultRowHeight="15"/>
  <cols>
    <col min="1" max="1" width="8.42578125" customWidth="1"/>
    <col min="2" max="2" width="4.140625" customWidth="1"/>
    <col min="3" max="3" width="18" customWidth="1"/>
    <col min="4" max="13" width="4" customWidth="1"/>
    <col min="14" max="14" width="5.5703125" customWidth="1"/>
    <col min="15" max="15" width="5.7109375" customWidth="1"/>
    <col min="16" max="16" width="6" customWidth="1"/>
  </cols>
  <sheetData>
    <row r="1" spans="1:17" ht="15.75">
      <c r="A1" s="70" t="s">
        <v>141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9"/>
      <c r="Q1" s="9"/>
    </row>
    <row r="2" spans="1:17" ht="15.75">
      <c r="A2" s="70" t="s">
        <v>137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"/>
      <c r="Q2" s="9"/>
    </row>
    <row r="3" spans="1:17" ht="15.75">
      <c r="A3" s="69" t="s">
        <v>142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7" ht="33.75" customHeight="1">
      <c r="A4" s="71" t="s">
        <v>2</v>
      </c>
      <c r="B4" s="60" t="s">
        <v>3</v>
      </c>
      <c r="C4" s="60" t="s">
        <v>4</v>
      </c>
      <c r="D4" s="65" t="s">
        <v>5</v>
      </c>
      <c r="E4" s="66"/>
      <c r="F4" s="65" t="s">
        <v>145</v>
      </c>
      <c r="G4" s="66"/>
      <c r="H4" s="65" t="s">
        <v>146</v>
      </c>
      <c r="I4" s="66"/>
      <c r="J4" s="65" t="s">
        <v>147</v>
      </c>
      <c r="K4" s="66"/>
      <c r="L4" s="65" t="s">
        <v>148</v>
      </c>
      <c r="M4" s="66"/>
      <c r="N4" s="6" t="s">
        <v>143</v>
      </c>
      <c r="O4" s="61" t="s">
        <v>140</v>
      </c>
      <c r="P4" s="60" t="s">
        <v>6</v>
      </c>
    </row>
    <row r="5" spans="1:17">
      <c r="A5" s="72"/>
      <c r="B5" s="60"/>
      <c r="C5" s="60"/>
      <c r="D5" s="6" t="s">
        <v>144</v>
      </c>
      <c r="E5" s="6" t="s">
        <v>7</v>
      </c>
      <c r="F5" s="6" t="s">
        <v>144</v>
      </c>
      <c r="G5" s="6" t="s">
        <v>7</v>
      </c>
      <c r="H5" s="6" t="s">
        <v>144</v>
      </c>
      <c r="I5" s="6" t="s">
        <v>7</v>
      </c>
      <c r="J5" s="6" t="s">
        <v>144</v>
      </c>
      <c r="K5" s="6" t="s">
        <v>7</v>
      </c>
      <c r="L5" s="6" t="s">
        <v>144</v>
      </c>
      <c r="M5" s="6" t="s">
        <v>7</v>
      </c>
      <c r="N5" s="6">
        <v>500</v>
      </c>
      <c r="O5" s="62"/>
      <c r="P5" s="60"/>
    </row>
    <row r="6" spans="1:17">
      <c r="A6" s="10">
        <v>12165853</v>
      </c>
      <c r="B6" s="10" t="s">
        <v>8</v>
      </c>
      <c r="C6" s="11" t="s">
        <v>9</v>
      </c>
      <c r="D6" s="10">
        <v>72</v>
      </c>
      <c r="E6" s="10" t="s">
        <v>10</v>
      </c>
      <c r="F6" s="10">
        <v>90</v>
      </c>
      <c r="G6" s="10" t="s">
        <v>11</v>
      </c>
      <c r="H6" s="10">
        <v>73</v>
      </c>
      <c r="I6" s="10" t="s">
        <v>12</v>
      </c>
      <c r="J6" s="10">
        <v>66</v>
      </c>
      <c r="K6" s="10" t="s">
        <v>12</v>
      </c>
      <c r="L6" s="10">
        <v>94</v>
      </c>
      <c r="M6" s="10" t="s">
        <v>11</v>
      </c>
      <c r="N6" s="10">
        <f>D6+F6+H6+J6+L6</f>
        <v>395</v>
      </c>
      <c r="O6" s="10">
        <f t="shared" ref="O6:O69" si="0">ROUNDUP(N6/5,2)</f>
        <v>79</v>
      </c>
      <c r="P6" s="10" t="s">
        <v>13</v>
      </c>
    </row>
    <row r="7" spans="1:17">
      <c r="A7" s="10">
        <v>12165854</v>
      </c>
      <c r="B7" s="10" t="s">
        <v>8</v>
      </c>
      <c r="C7" s="11" t="s">
        <v>14</v>
      </c>
      <c r="D7" s="10">
        <v>92</v>
      </c>
      <c r="E7" s="10" t="s">
        <v>15</v>
      </c>
      <c r="F7" s="10">
        <v>86</v>
      </c>
      <c r="G7" s="10" t="s">
        <v>11</v>
      </c>
      <c r="H7" s="10">
        <v>84</v>
      </c>
      <c r="I7" s="10" t="s">
        <v>11</v>
      </c>
      <c r="J7" s="10">
        <v>77</v>
      </c>
      <c r="K7" s="10" t="s">
        <v>11</v>
      </c>
      <c r="L7" s="10">
        <v>98</v>
      </c>
      <c r="M7" s="10" t="s">
        <v>15</v>
      </c>
      <c r="N7" s="10">
        <f t="shared" ref="N7:N70" si="1">D7+F7+H7+J7+L7</f>
        <v>437</v>
      </c>
      <c r="O7" s="10">
        <f t="shared" si="0"/>
        <v>87.4</v>
      </c>
      <c r="P7" s="10" t="s">
        <v>13</v>
      </c>
    </row>
    <row r="8" spans="1:17">
      <c r="A8" s="10">
        <v>12165855</v>
      </c>
      <c r="B8" s="10" t="s">
        <v>8</v>
      </c>
      <c r="C8" s="11" t="s">
        <v>16</v>
      </c>
      <c r="D8" s="10">
        <v>81</v>
      </c>
      <c r="E8" s="10" t="s">
        <v>12</v>
      </c>
      <c r="F8" s="10">
        <v>86</v>
      </c>
      <c r="G8" s="10" t="s">
        <v>11</v>
      </c>
      <c r="H8" s="10">
        <v>74</v>
      </c>
      <c r="I8" s="10" t="s">
        <v>12</v>
      </c>
      <c r="J8" s="10">
        <v>78</v>
      </c>
      <c r="K8" s="10" t="s">
        <v>11</v>
      </c>
      <c r="L8" s="10">
        <v>96</v>
      </c>
      <c r="M8" s="10" t="s">
        <v>15</v>
      </c>
      <c r="N8" s="10">
        <f t="shared" si="1"/>
        <v>415</v>
      </c>
      <c r="O8" s="10">
        <f t="shared" si="0"/>
        <v>83</v>
      </c>
      <c r="P8" s="10" t="s">
        <v>13</v>
      </c>
    </row>
    <row r="9" spans="1:17">
      <c r="A9" s="10">
        <v>12165856</v>
      </c>
      <c r="B9" s="10" t="s">
        <v>8</v>
      </c>
      <c r="C9" s="11" t="s">
        <v>17</v>
      </c>
      <c r="D9" s="10">
        <v>83</v>
      </c>
      <c r="E9" s="10" t="s">
        <v>12</v>
      </c>
      <c r="F9" s="10">
        <v>98</v>
      </c>
      <c r="G9" s="10" t="s">
        <v>15</v>
      </c>
      <c r="H9" s="10">
        <v>91</v>
      </c>
      <c r="I9" s="10" t="s">
        <v>15</v>
      </c>
      <c r="J9" s="10">
        <v>98</v>
      </c>
      <c r="K9" s="10" t="s">
        <v>15</v>
      </c>
      <c r="L9" s="10">
        <v>100</v>
      </c>
      <c r="M9" s="10" t="s">
        <v>15</v>
      </c>
      <c r="N9" s="10">
        <f t="shared" si="1"/>
        <v>470</v>
      </c>
      <c r="O9" s="10">
        <f t="shared" si="0"/>
        <v>94</v>
      </c>
      <c r="P9" s="10" t="s">
        <v>13</v>
      </c>
    </row>
    <row r="10" spans="1:17">
      <c r="A10" s="10">
        <v>12165857</v>
      </c>
      <c r="B10" s="10" t="s">
        <v>8</v>
      </c>
      <c r="C10" s="11" t="s">
        <v>18</v>
      </c>
      <c r="D10" s="10">
        <v>92</v>
      </c>
      <c r="E10" s="10" t="s">
        <v>15</v>
      </c>
      <c r="F10" s="10">
        <v>90</v>
      </c>
      <c r="G10" s="10" t="s">
        <v>11</v>
      </c>
      <c r="H10" s="10">
        <v>95</v>
      </c>
      <c r="I10" s="10" t="s">
        <v>15</v>
      </c>
      <c r="J10" s="10">
        <v>78</v>
      </c>
      <c r="K10" s="10" t="s">
        <v>11</v>
      </c>
      <c r="L10" s="10">
        <v>95</v>
      </c>
      <c r="M10" s="10" t="s">
        <v>15</v>
      </c>
      <c r="N10" s="10">
        <f t="shared" si="1"/>
        <v>450</v>
      </c>
      <c r="O10" s="10">
        <f t="shared" si="0"/>
        <v>90</v>
      </c>
      <c r="P10" s="10" t="s">
        <v>13</v>
      </c>
    </row>
    <row r="11" spans="1:17">
      <c r="A11" s="10">
        <v>12165858</v>
      </c>
      <c r="B11" s="10" t="s">
        <v>8</v>
      </c>
      <c r="C11" s="11" t="s">
        <v>19</v>
      </c>
      <c r="D11" s="10">
        <v>82</v>
      </c>
      <c r="E11" s="10" t="s">
        <v>12</v>
      </c>
      <c r="F11" s="10">
        <v>85</v>
      </c>
      <c r="G11" s="10" t="s">
        <v>12</v>
      </c>
      <c r="H11" s="10">
        <v>69</v>
      </c>
      <c r="I11" s="10" t="s">
        <v>20</v>
      </c>
      <c r="J11" s="10">
        <v>79</v>
      </c>
      <c r="K11" s="10" t="s">
        <v>11</v>
      </c>
      <c r="L11" s="10">
        <v>95</v>
      </c>
      <c r="M11" s="10" t="s">
        <v>15</v>
      </c>
      <c r="N11" s="10">
        <f t="shared" si="1"/>
        <v>410</v>
      </c>
      <c r="O11" s="10">
        <f t="shared" si="0"/>
        <v>82</v>
      </c>
      <c r="P11" s="10" t="s">
        <v>13</v>
      </c>
    </row>
    <row r="12" spans="1:17">
      <c r="A12" s="10">
        <v>12165859</v>
      </c>
      <c r="B12" s="10" t="s">
        <v>8</v>
      </c>
      <c r="C12" s="11" t="s">
        <v>21</v>
      </c>
      <c r="D12" s="10">
        <v>79</v>
      </c>
      <c r="E12" s="10" t="s">
        <v>20</v>
      </c>
      <c r="F12" s="10">
        <v>84</v>
      </c>
      <c r="G12" s="10" t="s">
        <v>12</v>
      </c>
      <c r="H12" s="10">
        <v>48</v>
      </c>
      <c r="I12" s="10" t="s">
        <v>22</v>
      </c>
      <c r="J12" s="10">
        <v>62</v>
      </c>
      <c r="K12" s="10" t="s">
        <v>20</v>
      </c>
      <c r="L12" s="10">
        <v>94</v>
      </c>
      <c r="M12" s="10" t="s">
        <v>11</v>
      </c>
      <c r="N12" s="10">
        <f t="shared" si="1"/>
        <v>367</v>
      </c>
      <c r="O12" s="10">
        <f t="shared" si="0"/>
        <v>73.400000000000006</v>
      </c>
      <c r="P12" s="10" t="s">
        <v>13</v>
      </c>
    </row>
    <row r="13" spans="1:17">
      <c r="A13" s="10">
        <v>12165860</v>
      </c>
      <c r="B13" s="10" t="s">
        <v>23</v>
      </c>
      <c r="C13" s="11" t="s">
        <v>24</v>
      </c>
      <c r="D13" s="10">
        <v>54</v>
      </c>
      <c r="E13" s="10" t="s">
        <v>25</v>
      </c>
      <c r="F13" s="10">
        <v>81</v>
      </c>
      <c r="G13" s="10" t="s">
        <v>12</v>
      </c>
      <c r="H13" s="10">
        <v>60</v>
      </c>
      <c r="I13" s="10" t="s">
        <v>20</v>
      </c>
      <c r="J13" s="10">
        <v>57</v>
      </c>
      <c r="K13" s="10" t="s">
        <v>20</v>
      </c>
      <c r="L13" s="10">
        <v>95</v>
      </c>
      <c r="M13" s="10" t="s">
        <v>15</v>
      </c>
      <c r="N13" s="10">
        <f t="shared" si="1"/>
        <v>347</v>
      </c>
      <c r="O13" s="10">
        <f t="shared" si="0"/>
        <v>69.400000000000006</v>
      </c>
      <c r="P13" s="10" t="s">
        <v>13</v>
      </c>
    </row>
    <row r="14" spans="1:17">
      <c r="A14" s="10">
        <v>12165861</v>
      </c>
      <c r="B14" s="10" t="s">
        <v>23</v>
      </c>
      <c r="C14" s="11" t="s">
        <v>26</v>
      </c>
      <c r="D14" s="10">
        <v>54</v>
      </c>
      <c r="E14" s="10" t="s">
        <v>25</v>
      </c>
      <c r="F14" s="10">
        <v>91</v>
      </c>
      <c r="G14" s="10" t="s">
        <v>11</v>
      </c>
      <c r="H14" s="10">
        <v>56</v>
      </c>
      <c r="I14" s="10" t="s">
        <v>10</v>
      </c>
      <c r="J14" s="10">
        <v>65</v>
      </c>
      <c r="K14" s="10" t="s">
        <v>20</v>
      </c>
      <c r="L14" s="10">
        <v>81</v>
      </c>
      <c r="M14" s="10" t="s">
        <v>20</v>
      </c>
      <c r="N14" s="10">
        <f t="shared" si="1"/>
        <v>347</v>
      </c>
      <c r="O14" s="10">
        <f t="shared" si="0"/>
        <v>69.400000000000006</v>
      </c>
      <c r="P14" s="10" t="s">
        <v>13</v>
      </c>
    </row>
    <row r="15" spans="1:17">
      <c r="A15" s="10">
        <v>12165862</v>
      </c>
      <c r="B15" s="10" t="s">
        <v>23</v>
      </c>
      <c r="C15" s="11" t="s">
        <v>27</v>
      </c>
      <c r="D15" s="10">
        <v>83</v>
      </c>
      <c r="E15" s="10" t="s">
        <v>12</v>
      </c>
      <c r="F15" s="10">
        <v>96</v>
      </c>
      <c r="G15" s="10" t="s">
        <v>15</v>
      </c>
      <c r="H15" s="10">
        <v>99</v>
      </c>
      <c r="I15" s="10" t="s">
        <v>15</v>
      </c>
      <c r="J15" s="10">
        <v>97</v>
      </c>
      <c r="K15" s="10" t="s">
        <v>15</v>
      </c>
      <c r="L15" s="10">
        <v>99</v>
      </c>
      <c r="M15" s="10" t="s">
        <v>15</v>
      </c>
      <c r="N15" s="10">
        <f t="shared" si="1"/>
        <v>474</v>
      </c>
      <c r="O15" s="10">
        <f t="shared" si="0"/>
        <v>94.8</v>
      </c>
      <c r="P15" s="10" t="s">
        <v>13</v>
      </c>
    </row>
    <row r="16" spans="1:17">
      <c r="A16" s="10">
        <v>12165863</v>
      </c>
      <c r="B16" s="10" t="s">
        <v>23</v>
      </c>
      <c r="C16" s="11" t="s">
        <v>28</v>
      </c>
      <c r="D16" s="10">
        <v>87</v>
      </c>
      <c r="E16" s="10" t="s">
        <v>11</v>
      </c>
      <c r="F16" s="10">
        <v>84</v>
      </c>
      <c r="G16" s="10" t="s">
        <v>12</v>
      </c>
      <c r="H16" s="10">
        <v>93</v>
      </c>
      <c r="I16" s="10" t="s">
        <v>15</v>
      </c>
      <c r="J16" s="10">
        <v>71</v>
      </c>
      <c r="K16" s="10" t="s">
        <v>12</v>
      </c>
      <c r="L16" s="10">
        <v>97</v>
      </c>
      <c r="M16" s="10" t="s">
        <v>15</v>
      </c>
      <c r="N16" s="10">
        <f t="shared" si="1"/>
        <v>432</v>
      </c>
      <c r="O16" s="10">
        <f t="shared" si="0"/>
        <v>86.4</v>
      </c>
      <c r="P16" s="10" t="s">
        <v>13</v>
      </c>
    </row>
    <row r="17" spans="1:16">
      <c r="A17" s="10">
        <v>12165864</v>
      </c>
      <c r="B17" s="10" t="s">
        <v>23</v>
      </c>
      <c r="C17" s="11" t="s">
        <v>29</v>
      </c>
      <c r="D17" s="10">
        <v>62</v>
      </c>
      <c r="E17" s="10" t="s">
        <v>22</v>
      </c>
      <c r="F17" s="10">
        <v>75</v>
      </c>
      <c r="G17" s="10" t="s">
        <v>10</v>
      </c>
      <c r="H17" s="10">
        <v>45</v>
      </c>
      <c r="I17" s="10" t="s">
        <v>22</v>
      </c>
      <c r="J17" s="10">
        <v>45</v>
      </c>
      <c r="K17" s="10" t="s">
        <v>22</v>
      </c>
      <c r="L17" s="10">
        <v>95</v>
      </c>
      <c r="M17" s="10" t="s">
        <v>15</v>
      </c>
      <c r="N17" s="10">
        <f t="shared" si="1"/>
        <v>322</v>
      </c>
      <c r="O17" s="10">
        <f t="shared" si="0"/>
        <v>64.400000000000006</v>
      </c>
      <c r="P17" s="10" t="s">
        <v>13</v>
      </c>
    </row>
    <row r="18" spans="1:16">
      <c r="A18" s="10">
        <v>12165865</v>
      </c>
      <c r="B18" s="10" t="s">
        <v>23</v>
      </c>
      <c r="C18" s="11" t="s">
        <v>30</v>
      </c>
      <c r="D18" s="10">
        <v>77</v>
      </c>
      <c r="E18" s="10" t="s">
        <v>20</v>
      </c>
      <c r="F18" s="10">
        <v>95</v>
      </c>
      <c r="G18" s="10" t="s">
        <v>15</v>
      </c>
      <c r="H18" s="10">
        <v>94</v>
      </c>
      <c r="I18" s="10" t="s">
        <v>15</v>
      </c>
      <c r="J18" s="10">
        <v>97</v>
      </c>
      <c r="K18" s="10" t="s">
        <v>15</v>
      </c>
      <c r="L18" s="10">
        <v>99</v>
      </c>
      <c r="M18" s="10" t="s">
        <v>15</v>
      </c>
      <c r="N18" s="10">
        <f t="shared" si="1"/>
        <v>462</v>
      </c>
      <c r="O18" s="10">
        <f t="shared" si="0"/>
        <v>92.4</v>
      </c>
      <c r="P18" s="10" t="s">
        <v>13</v>
      </c>
    </row>
    <row r="19" spans="1:16">
      <c r="A19" s="10">
        <v>12165866</v>
      </c>
      <c r="B19" s="10" t="s">
        <v>23</v>
      </c>
      <c r="C19" s="11" t="s">
        <v>31</v>
      </c>
      <c r="D19" s="10">
        <v>50</v>
      </c>
      <c r="E19" s="10" t="s">
        <v>32</v>
      </c>
      <c r="F19" s="10">
        <v>69</v>
      </c>
      <c r="G19" s="10" t="s">
        <v>10</v>
      </c>
      <c r="H19" s="10">
        <v>50</v>
      </c>
      <c r="I19" s="10" t="s">
        <v>22</v>
      </c>
      <c r="J19" s="10">
        <v>45</v>
      </c>
      <c r="K19" s="10" t="s">
        <v>22</v>
      </c>
      <c r="L19" s="10">
        <v>81</v>
      </c>
      <c r="M19" s="10" t="s">
        <v>20</v>
      </c>
      <c r="N19" s="10">
        <f t="shared" si="1"/>
        <v>295</v>
      </c>
      <c r="O19" s="10">
        <f t="shared" si="0"/>
        <v>59</v>
      </c>
      <c r="P19" s="10" t="s">
        <v>13</v>
      </c>
    </row>
    <row r="20" spans="1:16">
      <c r="A20" s="10">
        <v>12165867</v>
      </c>
      <c r="B20" s="10" t="s">
        <v>23</v>
      </c>
      <c r="C20" s="11" t="s">
        <v>33</v>
      </c>
      <c r="D20" s="10">
        <v>54</v>
      </c>
      <c r="E20" s="10" t="s">
        <v>25</v>
      </c>
      <c r="F20" s="10">
        <v>82</v>
      </c>
      <c r="G20" s="10" t="s">
        <v>12</v>
      </c>
      <c r="H20" s="10">
        <v>49</v>
      </c>
      <c r="I20" s="10" t="s">
        <v>22</v>
      </c>
      <c r="J20" s="10">
        <v>57</v>
      </c>
      <c r="K20" s="10" t="s">
        <v>20</v>
      </c>
      <c r="L20" s="10">
        <v>90</v>
      </c>
      <c r="M20" s="10" t="s">
        <v>11</v>
      </c>
      <c r="N20" s="10">
        <f t="shared" si="1"/>
        <v>332</v>
      </c>
      <c r="O20" s="10">
        <f t="shared" si="0"/>
        <v>66.400000000000006</v>
      </c>
      <c r="P20" s="10" t="s">
        <v>13</v>
      </c>
    </row>
    <row r="21" spans="1:16">
      <c r="A21" s="10">
        <v>12165868</v>
      </c>
      <c r="B21" s="10" t="s">
        <v>23</v>
      </c>
      <c r="C21" s="11" t="s">
        <v>34</v>
      </c>
      <c r="D21" s="10">
        <v>61</v>
      </c>
      <c r="E21" s="10" t="s">
        <v>22</v>
      </c>
      <c r="F21" s="10">
        <v>77</v>
      </c>
      <c r="G21" s="10" t="s">
        <v>20</v>
      </c>
      <c r="H21" s="10">
        <v>62</v>
      </c>
      <c r="I21" s="10" t="s">
        <v>20</v>
      </c>
      <c r="J21" s="10">
        <v>53</v>
      </c>
      <c r="K21" s="10" t="s">
        <v>10</v>
      </c>
      <c r="L21" s="10">
        <v>83</v>
      </c>
      <c r="M21" s="10" t="s">
        <v>12</v>
      </c>
      <c r="N21" s="10">
        <f t="shared" si="1"/>
        <v>336</v>
      </c>
      <c r="O21" s="10">
        <f t="shared" si="0"/>
        <v>67.2</v>
      </c>
      <c r="P21" s="10" t="s">
        <v>13</v>
      </c>
    </row>
    <row r="22" spans="1:16">
      <c r="A22" s="10">
        <v>12165869</v>
      </c>
      <c r="B22" s="10" t="s">
        <v>23</v>
      </c>
      <c r="C22" s="11" t="s">
        <v>35</v>
      </c>
      <c r="D22" s="10">
        <v>70</v>
      </c>
      <c r="E22" s="10" t="s">
        <v>10</v>
      </c>
      <c r="F22" s="10">
        <v>82</v>
      </c>
      <c r="G22" s="10" t="s">
        <v>12</v>
      </c>
      <c r="H22" s="10">
        <v>85</v>
      </c>
      <c r="I22" s="10" t="s">
        <v>11</v>
      </c>
      <c r="J22" s="10">
        <v>68</v>
      </c>
      <c r="K22" s="10" t="s">
        <v>12</v>
      </c>
      <c r="L22" s="10">
        <v>95</v>
      </c>
      <c r="M22" s="10" t="s">
        <v>15</v>
      </c>
      <c r="N22" s="10">
        <f t="shared" si="1"/>
        <v>400</v>
      </c>
      <c r="O22" s="10">
        <f t="shared" si="0"/>
        <v>80</v>
      </c>
      <c r="P22" s="10" t="s">
        <v>13</v>
      </c>
    </row>
    <row r="23" spans="1:16">
      <c r="A23" s="10">
        <v>12165870</v>
      </c>
      <c r="B23" s="10" t="s">
        <v>23</v>
      </c>
      <c r="C23" s="11" t="s">
        <v>36</v>
      </c>
      <c r="D23" s="10">
        <v>74</v>
      </c>
      <c r="E23" s="10" t="s">
        <v>20</v>
      </c>
      <c r="F23" s="10">
        <v>79</v>
      </c>
      <c r="G23" s="10" t="s">
        <v>20</v>
      </c>
      <c r="H23" s="10">
        <v>85</v>
      </c>
      <c r="I23" s="10" t="s">
        <v>11</v>
      </c>
      <c r="J23" s="10">
        <v>79</v>
      </c>
      <c r="K23" s="10" t="s">
        <v>11</v>
      </c>
      <c r="L23" s="10">
        <v>96</v>
      </c>
      <c r="M23" s="10" t="s">
        <v>15</v>
      </c>
      <c r="N23" s="10">
        <f t="shared" si="1"/>
        <v>413</v>
      </c>
      <c r="O23" s="10">
        <f t="shared" si="0"/>
        <v>82.6</v>
      </c>
      <c r="P23" s="10" t="s">
        <v>13</v>
      </c>
    </row>
    <row r="24" spans="1:16">
      <c r="A24" s="10">
        <v>12165871</v>
      </c>
      <c r="B24" s="10" t="s">
        <v>23</v>
      </c>
      <c r="C24" s="11" t="s">
        <v>37</v>
      </c>
      <c r="D24" s="10">
        <v>78</v>
      </c>
      <c r="E24" s="10" t="s">
        <v>20</v>
      </c>
      <c r="F24" s="10">
        <v>89</v>
      </c>
      <c r="G24" s="10" t="s">
        <v>11</v>
      </c>
      <c r="H24" s="10">
        <v>85</v>
      </c>
      <c r="I24" s="10" t="s">
        <v>11</v>
      </c>
      <c r="J24" s="10">
        <v>64</v>
      </c>
      <c r="K24" s="10" t="s">
        <v>20</v>
      </c>
      <c r="L24" s="10">
        <v>78</v>
      </c>
      <c r="M24" s="10" t="s">
        <v>20</v>
      </c>
      <c r="N24" s="10">
        <f t="shared" si="1"/>
        <v>394</v>
      </c>
      <c r="O24" s="10">
        <f t="shared" si="0"/>
        <v>78.8</v>
      </c>
      <c r="P24" s="10" t="s">
        <v>13</v>
      </c>
    </row>
    <row r="25" spans="1:16">
      <c r="A25" s="10">
        <v>12165872</v>
      </c>
      <c r="B25" s="10" t="s">
        <v>23</v>
      </c>
      <c r="C25" s="11" t="s">
        <v>38</v>
      </c>
      <c r="D25" s="10">
        <v>74</v>
      </c>
      <c r="E25" s="10" t="s">
        <v>20</v>
      </c>
      <c r="F25" s="10">
        <v>74</v>
      </c>
      <c r="G25" s="10" t="s">
        <v>10</v>
      </c>
      <c r="H25" s="10">
        <v>56</v>
      </c>
      <c r="I25" s="10" t="s">
        <v>10</v>
      </c>
      <c r="J25" s="10">
        <v>53</v>
      </c>
      <c r="K25" s="10" t="s">
        <v>10</v>
      </c>
      <c r="L25" s="10">
        <v>83</v>
      </c>
      <c r="M25" s="10" t="s">
        <v>12</v>
      </c>
      <c r="N25" s="10">
        <f t="shared" si="1"/>
        <v>340</v>
      </c>
      <c r="O25" s="10">
        <f t="shared" si="0"/>
        <v>68</v>
      </c>
      <c r="P25" s="10" t="s">
        <v>13</v>
      </c>
    </row>
    <row r="26" spans="1:16">
      <c r="A26" s="10">
        <v>12165873</v>
      </c>
      <c r="B26" s="10" t="s">
        <v>23</v>
      </c>
      <c r="C26" s="11" t="s">
        <v>39</v>
      </c>
      <c r="D26" s="10">
        <v>55</v>
      </c>
      <c r="E26" s="10" t="s">
        <v>25</v>
      </c>
      <c r="F26" s="10">
        <v>79</v>
      </c>
      <c r="G26" s="10" t="s">
        <v>20</v>
      </c>
      <c r="H26" s="10">
        <v>78</v>
      </c>
      <c r="I26" s="10" t="s">
        <v>12</v>
      </c>
      <c r="J26" s="10">
        <v>79</v>
      </c>
      <c r="K26" s="10" t="s">
        <v>11</v>
      </c>
      <c r="L26" s="10">
        <v>86</v>
      </c>
      <c r="M26" s="10" t="s">
        <v>12</v>
      </c>
      <c r="N26" s="10">
        <f t="shared" si="1"/>
        <v>377</v>
      </c>
      <c r="O26" s="10">
        <f t="shared" si="0"/>
        <v>75.400000000000006</v>
      </c>
      <c r="P26" s="10" t="s">
        <v>13</v>
      </c>
    </row>
    <row r="27" spans="1:16">
      <c r="A27" s="10">
        <v>12165874</v>
      </c>
      <c r="B27" s="10" t="s">
        <v>23</v>
      </c>
      <c r="C27" s="11" t="s">
        <v>40</v>
      </c>
      <c r="D27" s="10">
        <v>86</v>
      </c>
      <c r="E27" s="10" t="s">
        <v>11</v>
      </c>
      <c r="F27" s="10">
        <v>90</v>
      </c>
      <c r="G27" s="10" t="s">
        <v>11</v>
      </c>
      <c r="H27" s="10">
        <v>97</v>
      </c>
      <c r="I27" s="10" t="s">
        <v>15</v>
      </c>
      <c r="J27" s="10">
        <v>82</v>
      </c>
      <c r="K27" s="10" t="s">
        <v>11</v>
      </c>
      <c r="L27" s="10">
        <v>93</v>
      </c>
      <c r="M27" s="10" t="s">
        <v>11</v>
      </c>
      <c r="N27" s="10">
        <f t="shared" si="1"/>
        <v>448</v>
      </c>
      <c r="O27" s="10">
        <f t="shared" si="0"/>
        <v>89.6</v>
      </c>
      <c r="P27" s="10" t="s">
        <v>13</v>
      </c>
    </row>
    <row r="28" spans="1:16">
      <c r="A28" s="10">
        <v>12165875</v>
      </c>
      <c r="B28" s="10" t="s">
        <v>23</v>
      </c>
      <c r="C28" s="11" t="s">
        <v>41</v>
      </c>
      <c r="D28" s="10">
        <v>85</v>
      </c>
      <c r="E28" s="10" t="s">
        <v>11</v>
      </c>
      <c r="F28" s="10">
        <v>91</v>
      </c>
      <c r="G28" s="10" t="s">
        <v>11</v>
      </c>
      <c r="H28" s="10">
        <v>87</v>
      </c>
      <c r="I28" s="10" t="s">
        <v>11</v>
      </c>
      <c r="J28" s="10">
        <v>83</v>
      </c>
      <c r="K28" s="10" t="s">
        <v>11</v>
      </c>
      <c r="L28" s="10">
        <v>95</v>
      </c>
      <c r="M28" s="10" t="s">
        <v>15</v>
      </c>
      <c r="N28" s="10">
        <f t="shared" si="1"/>
        <v>441</v>
      </c>
      <c r="O28" s="10">
        <f t="shared" si="0"/>
        <v>88.2</v>
      </c>
      <c r="P28" s="10" t="s">
        <v>13</v>
      </c>
    </row>
    <row r="29" spans="1:16">
      <c r="A29" s="10">
        <v>2165876</v>
      </c>
      <c r="B29" s="10" t="s">
        <v>23</v>
      </c>
      <c r="C29" s="11" t="s">
        <v>42</v>
      </c>
      <c r="D29" s="10">
        <v>72</v>
      </c>
      <c r="E29" s="10" t="s">
        <v>10</v>
      </c>
      <c r="F29" s="10">
        <v>83</v>
      </c>
      <c r="G29" s="10" t="s">
        <v>12</v>
      </c>
      <c r="H29" s="10">
        <v>92</v>
      </c>
      <c r="I29" s="10" t="s">
        <v>15</v>
      </c>
      <c r="J29" s="10">
        <v>93</v>
      </c>
      <c r="K29" s="10" t="s">
        <v>15</v>
      </c>
      <c r="L29" s="10">
        <v>91</v>
      </c>
      <c r="M29" s="10" t="s">
        <v>11</v>
      </c>
      <c r="N29" s="10">
        <f t="shared" si="1"/>
        <v>431</v>
      </c>
      <c r="O29" s="10">
        <f t="shared" si="0"/>
        <v>86.2</v>
      </c>
      <c r="P29" s="10" t="s">
        <v>13</v>
      </c>
    </row>
    <row r="30" spans="1:16">
      <c r="A30" s="10">
        <v>12165877</v>
      </c>
      <c r="B30" s="10" t="s">
        <v>8</v>
      </c>
      <c r="C30" s="11" t="s">
        <v>43</v>
      </c>
      <c r="D30" s="10">
        <v>75</v>
      </c>
      <c r="E30" s="10" t="s">
        <v>20</v>
      </c>
      <c r="F30" s="10">
        <v>95</v>
      </c>
      <c r="G30" s="10" t="s">
        <v>15</v>
      </c>
      <c r="H30" s="10">
        <v>59</v>
      </c>
      <c r="I30" s="10" t="s">
        <v>10</v>
      </c>
      <c r="J30" s="10">
        <v>59</v>
      </c>
      <c r="K30" s="10" t="s">
        <v>20</v>
      </c>
      <c r="L30" s="10">
        <v>85</v>
      </c>
      <c r="M30" s="10" t="s">
        <v>12</v>
      </c>
      <c r="N30" s="10">
        <f t="shared" si="1"/>
        <v>373</v>
      </c>
      <c r="O30" s="10">
        <f t="shared" si="0"/>
        <v>74.599999999999994</v>
      </c>
      <c r="P30" s="10" t="s">
        <v>13</v>
      </c>
    </row>
    <row r="31" spans="1:16">
      <c r="A31" s="10">
        <v>12165878</v>
      </c>
      <c r="B31" s="10" t="s">
        <v>8</v>
      </c>
      <c r="C31" s="11" t="s">
        <v>44</v>
      </c>
      <c r="D31" s="10">
        <v>60</v>
      </c>
      <c r="E31" s="10" t="s">
        <v>25</v>
      </c>
      <c r="F31" s="10">
        <v>73</v>
      </c>
      <c r="G31" s="10" t="s">
        <v>10</v>
      </c>
      <c r="H31" s="10">
        <v>50</v>
      </c>
      <c r="I31" s="10" t="s">
        <v>22</v>
      </c>
      <c r="J31" s="10">
        <v>48</v>
      </c>
      <c r="K31" s="10" t="s">
        <v>22</v>
      </c>
      <c r="L31" s="10">
        <v>77</v>
      </c>
      <c r="M31" s="10" t="s">
        <v>20</v>
      </c>
      <c r="N31" s="10">
        <f t="shared" si="1"/>
        <v>308</v>
      </c>
      <c r="O31" s="10">
        <f t="shared" si="0"/>
        <v>61.6</v>
      </c>
      <c r="P31" s="10" t="s">
        <v>13</v>
      </c>
    </row>
    <row r="32" spans="1:16">
      <c r="A32" s="10">
        <v>12165879</v>
      </c>
      <c r="B32" s="10" t="s">
        <v>8</v>
      </c>
      <c r="C32" s="11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>
        <f t="shared" si="1"/>
        <v>0</v>
      </c>
      <c r="O32" s="14">
        <f t="shared" si="0"/>
        <v>0</v>
      </c>
      <c r="P32" s="14" t="s">
        <v>46</v>
      </c>
    </row>
    <row r="33" spans="1:16">
      <c r="A33" s="10">
        <v>12165880</v>
      </c>
      <c r="B33" s="10" t="s">
        <v>8</v>
      </c>
      <c r="C33" s="11" t="s">
        <v>47</v>
      </c>
      <c r="D33" s="10">
        <v>59</v>
      </c>
      <c r="E33" s="10" t="s">
        <v>25</v>
      </c>
      <c r="F33" s="10">
        <v>88</v>
      </c>
      <c r="G33" s="10" t="s">
        <v>11</v>
      </c>
      <c r="H33" s="10">
        <v>54</v>
      </c>
      <c r="I33" s="10" t="s">
        <v>10</v>
      </c>
      <c r="J33" s="10">
        <v>50</v>
      </c>
      <c r="K33" s="10" t="s">
        <v>10</v>
      </c>
      <c r="L33" s="10">
        <v>72</v>
      </c>
      <c r="M33" s="10" t="s">
        <v>10</v>
      </c>
      <c r="N33" s="10">
        <f t="shared" si="1"/>
        <v>323</v>
      </c>
      <c r="O33" s="10">
        <f t="shared" si="0"/>
        <v>64.599999999999994</v>
      </c>
      <c r="P33" s="10" t="s">
        <v>13</v>
      </c>
    </row>
    <row r="34" spans="1:16">
      <c r="A34" s="10">
        <v>12165881</v>
      </c>
      <c r="B34" s="10" t="s">
        <v>23</v>
      </c>
      <c r="C34" s="11" t="s">
        <v>48</v>
      </c>
      <c r="D34" s="10">
        <v>55</v>
      </c>
      <c r="E34" s="10" t="s">
        <v>25</v>
      </c>
      <c r="F34" s="10">
        <v>59</v>
      </c>
      <c r="G34" s="10" t="s">
        <v>25</v>
      </c>
      <c r="H34" s="10">
        <v>54</v>
      </c>
      <c r="I34" s="10" t="s">
        <v>10</v>
      </c>
      <c r="J34" s="10">
        <v>43</v>
      </c>
      <c r="K34" s="10" t="s">
        <v>22</v>
      </c>
      <c r="L34" s="10">
        <v>71</v>
      </c>
      <c r="M34" s="10" t="s">
        <v>10</v>
      </c>
      <c r="N34" s="10">
        <f t="shared" si="1"/>
        <v>282</v>
      </c>
      <c r="O34" s="10">
        <f t="shared" si="0"/>
        <v>56.4</v>
      </c>
      <c r="P34" s="10" t="s">
        <v>13</v>
      </c>
    </row>
    <row r="35" spans="1:16">
      <c r="A35" s="10">
        <v>12165882</v>
      </c>
      <c r="B35" s="10" t="s">
        <v>8</v>
      </c>
      <c r="C35" s="11" t="s">
        <v>49</v>
      </c>
      <c r="D35" s="10">
        <v>71</v>
      </c>
      <c r="E35" s="10" t="s">
        <v>10</v>
      </c>
      <c r="F35" s="10">
        <v>77</v>
      </c>
      <c r="G35" s="10" t="s">
        <v>20</v>
      </c>
      <c r="H35" s="10">
        <v>43</v>
      </c>
      <c r="I35" s="10" t="s">
        <v>22</v>
      </c>
      <c r="J35" s="10">
        <v>47</v>
      </c>
      <c r="K35" s="10" t="s">
        <v>22</v>
      </c>
      <c r="L35" s="10">
        <v>78</v>
      </c>
      <c r="M35" s="10" t="s">
        <v>20</v>
      </c>
      <c r="N35" s="10">
        <f t="shared" si="1"/>
        <v>316</v>
      </c>
      <c r="O35" s="10">
        <f t="shared" si="0"/>
        <v>63.2</v>
      </c>
      <c r="P35" s="10" t="s">
        <v>13</v>
      </c>
    </row>
    <row r="36" spans="1:16">
      <c r="A36" s="10">
        <v>12165883</v>
      </c>
      <c r="B36" s="10" t="s">
        <v>8</v>
      </c>
      <c r="C36" s="11" t="s">
        <v>50</v>
      </c>
      <c r="D36" s="10">
        <v>58</v>
      </c>
      <c r="E36" s="10" t="s">
        <v>25</v>
      </c>
      <c r="F36" s="10">
        <v>83</v>
      </c>
      <c r="G36" s="10" t="s">
        <v>12</v>
      </c>
      <c r="H36" s="10">
        <v>65</v>
      </c>
      <c r="I36" s="10" t="s">
        <v>20</v>
      </c>
      <c r="J36" s="10">
        <v>57</v>
      </c>
      <c r="K36" s="10" t="s">
        <v>20</v>
      </c>
      <c r="L36" s="10">
        <v>84</v>
      </c>
      <c r="M36" s="10" t="s">
        <v>12</v>
      </c>
      <c r="N36" s="10">
        <f t="shared" si="1"/>
        <v>347</v>
      </c>
      <c r="O36" s="10">
        <f t="shared" si="0"/>
        <v>69.400000000000006</v>
      </c>
      <c r="P36" s="10" t="s">
        <v>13</v>
      </c>
    </row>
    <row r="37" spans="1:16">
      <c r="A37" s="10">
        <v>12165884</v>
      </c>
      <c r="B37" s="10" t="s">
        <v>8</v>
      </c>
      <c r="C37" s="11" t="s">
        <v>51</v>
      </c>
      <c r="D37" s="10">
        <v>84</v>
      </c>
      <c r="E37" s="10" t="s">
        <v>12</v>
      </c>
      <c r="F37" s="10">
        <v>87</v>
      </c>
      <c r="G37" s="10" t="s">
        <v>11</v>
      </c>
      <c r="H37" s="10">
        <v>59</v>
      </c>
      <c r="I37" s="10" t="s">
        <v>10</v>
      </c>
      <c r="J37" s="10">
        <v>73</v>
      </c>
      <c r="K37" s="10" t="s">
        <v>12</v>
      </c>
      <c r="L37" s="10">
        <v>88</v>
      </c>
      <c r="M37" s="10" t="s">
        <v>12</v>
      </c>
      <c r="N37" s="10">
        <f t="shared" si="1"/>
        <v>391</v>
      </c>
      <c r="O37" s="10">
        <f t="shared" si="0"/>
        <v>78.2</v>
      </c>
      <c r="P37" s="10" t="s">
        <v>13</v>
      </c>
    </row>
    <row r="38" spans="1:16">
      <c r="A38" s="10">
        <v>12165885</v>
      </c>
      <c r="B38" s="10" t="s">
        <v>8</v>
      </c>
      <c r="C38" s="11" t="s">
        <v>52</v>
      </c>
      <c r="D38" s="10">
        <v>67</v>
      </c>
      <c r="E38" s="10" t="s">
        <v>22</v>
      </c>
      <c r="F38" s="10">
        <v>77</v>
      </c>
      <c r="G38" s="10" t="s">
        <v>20</v>
      </c>
      <c r="H38" s="10">
        <v>58</v>
      </c>
      <c r="I38" s="10" t="s">
        <v>10</v>
      </c>
      <c r="J38" s="10">
        <v>49</v>
      </c>
      <c r="K38" s="10" t="s">
        <v>10</v>
      </c>
      <c r="L38" s="10">
        <v>69</v>
      </c>
      <c r="M38" s="10" t="s">
        <v>10</v>
      </c>
      <c r="N38" s="10">
        <f t="shared" si="1"/>
        <v>320</v>
      </c>
      <c r="O38" s="10">
        <f t="shared" si="0"/>
        <v>64</v>
      </c>
      <c r="P38" s="10" t="s">
        <v>13</v>
      </c>
    </row>
    <row r="39" spans="1:16">
      <c r="A39" s="10">
        <v>12165886</v>
      </c>
      <c r="B39" s="10" t="s">
        <v>8</v>
      </c>
      <c r="C39" s="11" t="s">
        <v>53</v>
      </c>
      <c r="D39" s="10">
        <v>64</v>
      </c>
      <c r="E39" s="10" t="s">
        <v>22</v>
      </c>
      <c r="F39" s="10">
        <v>84</v>
      </c>
      <c r="G39" s="10" t="s">
        <v>12</v>
      </c>
      <c r="H39" s="10">
        <v>74</v>
      </c>
      <c r="I39" s="10" t="s">
        <v>12</v>
      </c>
      <c r="J39" s="10">
        <v>58</v>
      </c>
      <c r="K39" s="10" t="s">
        <v>20</v>
      </c>
      <c r="L39" s="10">
        <v>85</v>
      </c>
      <c r="M39" s="10" t="s">
        <v>12</v>
      </c>
      <c r="N39" s="10">
        <f t="shared" si="1"/>
        <v>365</v>
      </c>
      <c r="O39" s="10">
        <f t="shared" si="0"/>
        <v>73</v>
      </c>
      <c r="P39" s="10" t="s">
        <v>13</v>
      </c>
    </row>
    <row r="40" spans="1:16">
      <c r="A40" s="10">
        <v>12165887</v>
      </c>
      <c r="B40" s="10" t="s">
        <v>8</v>
      </c>
      <c r="C40" s="11" t="s">
        <v>54</v>
      </c>
      <c r="D40" s="10">
        <v>67</v>
      </c>
      <c r="E40" s="10" t="s">
        <v>22</v>
      </c>
      <c r="F40" s="10">
        <v>77</v>
      </c>
      <c r="G40" s="10" t="s">
        <v>20</v>
      </c>
      <c r="H40" s="10">
        <v>50</v>
      </c>
      <c r="I40" s="10" t="s">
        <v>22</v>
      </c>
      <c r="J40" s="10">
        <v>41</v>
      </c>
      <c r="K40" s="10" t="s">
        <v>25</v>
      </c>
      <c r="L40" s="10">
        <v>59</v>
      </c>
      <c r="M40" s="10" t="s">
        <v>22</v>
      </c>
      <c r="N40" s="10">
        <f t="shared" si="1"/>
        <v>294</v>
      </c>
      <c r="O40" s="10">
        <f t="shared" si="0"/>
        <v>58.8</v>
      </c>
      <c r="P40" s="10" t="s">
        <v>13</v>
      </c>
    </row>
    <row r="41" spans="1:16">
      <c r="A41" s="10">
        <v>12165888</v>
      </c>
      <c r="B41" s="10" t="s">
        <v>8</v>
      </c>
      <c r="C41" s="11" t="s">
        <v>55</v>
      </c>
      <c r="D41" s="10">
        <v>69</v>
      </c>
      <c r="E41" s="10" t="s">
        <v>10</v>
      </c>
      <c r="F41" s="10">
        <v>81</v>
      </c>
      <c r="G41" s="10" t="s">
        <v>12</v>
      </c>
      <c r="H41" s="10">
        <v>70</v>
      </c>
      <c r="I41" s="10" t="s">
        <v>12</v>
      </c>
      <c r="J41" s="10">
        <v>65</v>
      </c>
      <c r="K41" s="10" t="s">
        <v>20</v>
      </c>
      <c r="L41" s="10">
        <v>87</v>
      </c>
      <c r="M41" s="10" t="s">
        <v>12</v>
      </c>
      <c r="N41" s="10">
        <f t="shared" si="1"/>
        <v>372</v>
      </c>
      <c r="O41" s="10">
        <f t="shared" si="0"/>
        <v>74.400000000000006</v>
      </c>
      <c r="P41" s="10" t="s">
        <v>13</v>
      </c>
    </row>
    <row r="42" spans="1:16">
      <c r="A42" s="10">
        <v>12165889</v>
      </c>
      <c r="B42" s="10" t="s">
        <v>8</v>
      </c>
      <c r="C42" s="11" t="s">
        <v>56</v>
      </c>
      <c r="D42" s="10">
        <v>62</v>
      </c>
      <c r="E42" s="10" t="s">
        <v>22</v>
      </c>
      <c r="F42" s="10">
        <v>80</v>
      </c>
      <c r="G42" s="10" t="s">
        <v>20</v>
      </c>
      <c r="H42" s="10">
        <v>58</v>
      </c>
      <c r="I42" s="10" t="s">
        <v>10</v>
      </c>
      <c r="J42" s="10">
        <v>57</v>
      </c>
      <c r="K42" s="10" t="s">
        <v>20</v>
      </c>
      <c r="L42" s="10">
        <v>79</v>
      </c>
      <c r="M42" s="10" t="s">
        <v>20</v>
      </c>
      <c r="N42" s="10">
        <f t="shared" si="1"/>
        <v>336</v>
      </c>
      <c r="O42" s="10">
        <f t="shared" si="0"/>
        <v>67.2</v>
      </c>
      <c r="P42" s="10" t="s">
        <v>13</v>
      </c>
    </row>
    <row r="43" spans="1:16">
      <c r="A43" s="10">
        <v>12165890</v>
      </c>
      <c r="B43" s="10" t="s">
        <v>8</v>
      </c>
      <c r="C43" s="11" t="s">
        <v>57</v>
      </c>
      <c r="D43" s="10">
        <v>68</v>
      </c>
      <c r="E43" s="10" t="s">
        <v>10</v>
      </c>
      <c r="F43" s="10">
        <v>84</v>
      </c>
      <c r="G43" s="10" t="s">
        <v>12</v>
      </c>
      <c r="H43" s="10">
        <v>57</v>
      </c>
      <c r="I43" s="10" t="s">
        <v>10</v>
      </c>
      <c r="J43" s="10">
        <v>54</v>
      </c>
      <c r="K43" s="10" t="s">
        <v>10</v>
      </c>
      <c r="L43" s="10">
        <v>79</v>
      </c>
      <c r="M43" s="10" t="s">
        <v>20</v>
      </c>
      <c r="N43" s="10">
        <f t="shared" si="1"/>
        <v>342</v>
      </c>
      <c r="O43" s="10">
        <f t="shared" si="0"/>
        <v>68.400000000000006</v>
      </c>
      <c r="P43" s="10" t="s">
        <v>13</v>
      </c>
    </row>
    <row r="44" spans="1:16">
      <c r="A44" s="10">
        <v>12165891</v>
      </c>
      <c r="B44" s="10" t="s">
        <v>8</v>
      </c>
      <c r="C44" s="11" t="s">
        <v>58</v>
      </c>
      <c r="D44" s="10">
        <v>76</v>
      </c>
      <c r="E44" s="10" t="s">
        <v>20</v>
      </c>
      <c r="F44" s="10">
        <v>88</v>
      </c>
      <c r="G44" s="10" t="s">
        <v>11</v>
      </c>
      <c r="H44" s="10">
        <v>74</v>
      </c>
      <c r="I44" s="10" t="s">
        <v>12</v>
      </c>
      <c r="J44" s="10">
        <v>68</v>
      </c>
      <c r="K44" s="10" t="s">
        <v>12</v>
      </c>
      <c r="L44" s="10">
        <v>83</v>
      </c>
      <c r="M44" s="10" t="s">
        <v>12</v>
      </c>
      <c r="N44" s="10">
        <f t="shared" si="1"/>
        <v>389</v>
      </c>
      <c r="O44" s="10">
        <f t="shared" si="0"/>
        <v>77.8</v>
      </c>
      <c r="P44" s="10" t="s">
        <v>13</v>
      </c>
    </row>
    <row r="45" spans="1:16">
      <c r="A45" s="10">
        <v>12165892</v>
      </c>
      <c r="B45" s="10" t="s">
        <v>8</v>
      </c>
      <c r="C45" s="11" t="s">
        <v>59</v>
      </c>
      <c r="D45" s="10">
        <v>65</v>
      </c>
      <c r="E45" s="10" t="s">
        <v>22</v>
      </c>
      <c r="F45" s="10">
        <v>89</v>
      </c>
      <c r="G45" s="10" t="s">
        <v>11</v>
      </c>
      <c r="H45" s="10">
        <v>69</v>
      </c>
      <c r="I45" s="10" t="s">
        <v>20</v>
      </c>
      <c r="J45" s="10">
        <v>49</v>
      </c>
      <c r="K45" s="10" t="s">
        <v>10</v>
      </c>
      <c r="L45" s="10">
        <v>82</v>
      </c>
      <c r="M45" s="10" t="s">
        <v>12</v>
      </c>
      <c r="N45" s="10">
        <f t="shared" si="1"/>
        <v>354</v>
      </c>
      <c r="O45" s="10">
        <f t="shared" si="0"/>
        <v>70.8</v>
      </c>
      <c r="P45" s="10" t="s">
        <v>13</v>
      </c>
    </row>
    <row r="46" spans="1:16">
      <c r="A46" s="10">
        <v>12165893</v>
      </c>
      <c r="B46" s="10" t="s">
        <v>8</v>
      </c>
      <c r="C46" s="11" t="s">
        <v>60</v>
      </c>
      <c r="D46" s="10">
        <v>73</v>
      </c>
      <c r="E46" s="10" t="s">
        <v>10</v>
      </c>
      <c r="F46" s="10">
        <v>93</v>
      </c>
      <c r="G46" s="10" t="s">
        <v>15</v>
      </c>
      <c r="H46" s="10">
        <v>99</v>
      </c>
      <c r="I46" s="10" t="s">
        <v>15</v>
      </c>
      <c r="J46" s="10">
        <v>80</v>
      </c>
      <c r="K46" s="10" t="s">
        <v>11</v>
      </c>
      <c r="L46" s="10">
        <v>80</v>
      </c>
      <c r="M46" s="10" t="s">
        <v>20</v>
      </c>
      <c r="N46" s="10">
        <f t="shared" si="1"/>
        <v>425</v>
      </c>
      <c r="O46" s="10">
        <f t="shared" si="0"/>
        <v>85</v>
      </c>
      <c r="P46" s="10" t="s">
        <v>13</v>
      </c>
    </row>
    <row r="47" spans="1:16">
      <c r="A47" s="10">
        <v>12165894</v>
      </c>
      <c r="B47" s="10" t="s">
        <v>8</v>
      </c>
      <c r="C47" s="11" t="s">
        <v>61</v>
      </c>
      <c r="D47" s="10">
        <v>69</v>
      </c>
      <c r="E47" s="10" t="s">
        <v>10</v>
      </c>
      <c r="F47" s="10">
        <v>82</v>
      </c>
      <c r="G47" s="10" t="s">
        <v>12</v>
      </c>
      <c r="H47" s="10">
        <v>70</v>
      </c>
      <c r="I47" s="10" t="s">
        <v>12</v>
      </c>
      <c r="J47" s="10">
        <v>64</v>
      </c>
      <c r="K47" s="10" t="s">
        <v>20</v>
      </c>
      <c r="L47" s="10">
        <v>87</v>
      </c>
      <c r="M47" s="10" t="s">
        <v>12</v>
      </c>
      <c r="N47" s="10">
        <f t="shared" si="1"/>
        <v>372</v>
      </c>
      <c r="O47" s="10">
        <f t="shared" si="0"/>
        <v>74.400000000000006</v>
      </c>
      <c r="P47" s="10" t="s">
        <v>13</v>
      </c>
    </row>
    <row r="48" spans="1:16">
      <c r="A48" s="10">
        <v>12165895</v>
      </c>
      <c r="B48" s="10" t="s">
        <v>23</v>
      </c>
      <c r="C48" s="11" t="s">
        <v>62</v>
      </c>
      <c r="D48" s="10">
        <v>44</v>
      </c>
      <c r="E48" s="10" t="s">
        <v>32</v>
      </c>
      <c r="F48" s="10">
        <v>68</v>
      </c>
      <c r="G48" s="10" t="s">
        <v>22</v>
      </c>
      <c r="H48" s="10">
        <v>39</v>
      </c>
      <c r="I48" s="10" t="s">
        <v>25</v>
      </c>
      <c r="J48" s="10">
        <v>40</v>
      </c>
      <c r="K48" s="10" t="s">
        <v>25</v>
      </c>
      <c r="L48" s="10">
        <v>66</v>
      </c>
      <c r="M48" s="10" t="s">
        <v>22</v>
      </c>
      <c r="N48" s="10">
        <f t="shared" si="1"/>
        <v>257</v>
      </c>
      <c r="O48" s="10">
        <f t="shared" si="0"/>
        <v>51.4</v>
      </c>
      <c r="P48" s="10" t="s">
        <v>13</v>
      </c>
    </row>
    <row r="49" spans="1:16">
      <c r="A49" s="10">
        <v>12165896</v>
      </c>
      <c r="B49" s="10" t="s">
        <v>23</v>
      </c>
      <c r="C49" s="11" t="s">
        <v>63</v>
      </c>
      <c r="D49" s="10">
        <v>75</v>
      </c>
      <c r="E49" s="10" t="s">
        <v>20</v>
      </c>
      <c r="F49" s="10">
        <v>74</v>
      </c>
      <c r="G49" s="10" t="s">
        <v>10</v>
      </c>
      <c r="H49" s="10">
        <v>58</v>
      </c>
      <c r="I49" s="10" t="s">
        <v>10</v>
      </c>
      <c r="J49" s="10">
        <v>47</v>
      </c>
      <c r="K49" s="10" t="s">
        <v>22</v>
      </c>
      <c r="L49" s="10">
        <v>76</v>
      </c>
      <c r="M49" s="10" t="s">
        <v>20</v>
      </c>
      <c r="N49" s="10">
        <f t="shared" si="1"/>
        <v>330</v>
      </c>
      <c r="O49" s="10">
        <f t="shared" si="0"/>
        <v>66</v>
      </c>
      <c r="P49" s="10" t="s">
        <v>13</v>
      </c>
    </row>
    <row r="50" spans="1:16">
      <c r="A50" s="10">
        <v>12165897</v>
      </c>
      <c r="B50" s="10" t="s">
        <v>23</v>
      </c>
      <c r="C50" s="11" t="s">
        <v>64</v>
      </c>
      <c r="D50" s="10">
        <v>77</v>
      </c>
      <c r="E50" s="10" t="s">
        <v>20</v>
      </c>
      <c r="F50" s="10">
        <v>89</v>
      </c>
      <c r="G50" s="10" t="s">
        <v>11</v>
      </c>
      <c r="H50" s="10">
        <v>69</v>
      </c>
      <c r="I50" s="10" t="s">
        <v>20</v>
      </c>
      <c r="J50" s="10">
        <v>95</v>
      </c>
      <c r="K50" s="10" t="s">
        <v>15</v>
      </c>
      <c r="L50" s="10">
        <v>95</v>
      </c>
      <c r="M50" s="10" t="s">
        <v>15</v>
      </c>
      <c r="N50" s="10">
        <f t="shared" si="1"/>
        <v>425</v>
      </c>
      <c r="O50" s="10">
        <f t="shared" si="0"/>
        <v>85</v>
      </c>
      <c r="P50" s="10" t="s">
        <v>13</v>
      </c>
    </row>
    <row r="51" spans="1:16">
      <c r="A51" s="10">
        <v>12165898</v>
      </c>
      <c r="B51" s="10" t="s">
        <v>23</v>
      </c>
      <c r="C51" s="11" t="s">
        <v>65</v>
      </c>
      <c r="D51" s="10">
        <v>78</v>
      </c>
      <c r="E51" s="10" t="s">
        <v>20</v>
      </c>
      <c r="F51" s="10">
        <v>83</v>
      </c>
      <c r="G51" s="10" t="s">
        <v>12</v>
      </c>
      <c r="H51" s="10">
        <v>50</v>
      </c>
      <c r="I51" s="10" t="s">
        <v>22</v>
      </c>
      <c r="J51" s="10">
        <v>49</v>
      </c>
      <c r="K51" s="10" t="s">
        <v>10</v>
      </c>
      <c r="L51" s="10">
        <v>73</v>
      </c>
      <c r="M51" s="10" t="s">
        <v>10</v>
      </c>
      <c r="N51" s="10">
        <f t="shared" si="1"/>
        <v>333</v>
      </c>
      <c r="O51" s="10">
        <f t="shared" si="0"/>
        <v>66.599999999999994</v>
      </c>
      <c r="P51" s="10" t="s">
        <v>13</v>
      </c>
    </row>
    <row r="52" spans="1:16">
      <c r="A52" s="10">
        <v>12165899</v>
      </c>
      <c r="B52" s="10" t="s">
        <v>23</v>
      </c>
      <c r="C52" s="11" t="s">
        <v>66</v>
      </c>
      <c r="D52" s="10">
        <v>71</v>
      </c>
      <c r="E52" s="10" t="s">
        <v>10</v>
      </c>
      <c r="F52" s="10">
        <v>83</v>
      </c>
      <c r="G52" s="10" t="s">
        <v>12</v>
      </c>
      <c r="H52" s="10">
        <v>78</v>
      </c>
      <c r="I52" s="10" t="s">
        <v>12</v>
      </c>
      <c r="J52" s="10">
        <v>61</v>
      </c>
      <c r="K52" s="10" t="s">
        <v>20</v>
      </c>
      <c r="L52" s="10">
        <v>88</v>
      </c>
      <c r="M52" s="10" t="s">
        <v>12</v>
      </c>
      <c r="N52" s="10">
        <f t="shared" si="1"/>
        <v>381</v>
      </c>
      <c r="O52" s="10">
        <f t="shared" si="0"/>
        <v>76.2</v>
      </c>
      <c r="P52" s="10" t="s">
        <v>13</v>
      </c>
    </row>
    <row r="53" spans="1:16">
      <c r="A53" s="10">
        <v>12165900</v>
      </c>
      <c r="B53" s="10" t="s">
        <v>23</v>
      </c>
      <c r="C53" s="11" t="s">
        <v>67</v>
      </c>
      <c r="D53" s="10">
        <v>51</v>
      </c>
      <c r="E53" s="10" t="s">
        <v>32</v>
      </c>
      <c r="F53" s="10">
        <v>75</v>
      </c>
      <c r="G53" s="10" t="s">
        <v>10</v>
      </c>
      <c r="H53" s="10">
        <v>25</v>
      </c>
      <c r="I53" s="10" t="s">
        <v>68</v>
      </c>
      <c r="J53" s="10">
        <v>41</v>
      </c>
      <c r="K53" s="10" t="s">
        <v>25</v>
      </c>
      <c r="L53" s="10">
        <v>59</v>
      </c>
      <c r="M53" s="10" t="s">
        <v>22</v>
      </c>
      <c r="N53" s="10">
        <f t="shared" si="1"/>
        <v>251</v>
      </c>
      <c r="O53" s="10">
        <f t="shared" si="0"/>
        <v>50.2</v>
      </c>
      <c r="P53" s="10" t="s">
        <v>13</v>
      </c>
    </row>
    <row r="54" spans="1:16">
      <c r="A54" s="10">
        <v>12165901</v>
      </c>
      <c r="B54" s="10" t="s">
        <v>23</v>
      </c>
      <c r="C54" s="11" t="s">
        <v>69</v>
      </c>
      <c r="D54" s="10">
        <v>85</v>
      </c>
      <c r="E54" s="10" t="s">
        <v>11</v>
      </c>
      <c r="F54" s="10">
        <v>93</v>
      </c>
      <c r="G54" s="10" t="s">
        <v>15</v>
      </c>
      <c r="H54" s="10">
        <v>92</v>
      </c>
      <c r="I54" s="10" t="s">
        <v>15</v>
      </c>
      <c r="J54" s="10">
        <v>70</v>
      </c>
      <c r="K54" s="10" t="s">
        <v>12</v>
      </c>
      <c r="L54" s="10">
        <v>77</v>
      </c>
      <c r="M54" s="10" t="s">
        <v>20</v>
      </c>
      <c r="N54" s="10">
        <f t="shared" si="1"/>
        <v>417</v>
      </c>
      <c r="O54" s="10">
        <f t="shared" si="0"/>
        <v>83.4</v>
      </c>
      <c r="P54" s="10" t="s">
        <v>13</v>
      </c>
    </row>
    <row r="55" spans="1:16">
      <c r="A55" s="10">
        <v>12165902</v>
      </c>
      <c r="B55" s="10" t="s">
        <v>23</v>
      </c>
      <c r="C55" s="11" t="s">
        <v>70</v>
      </c>
      <c r="D55" s="10">
        <v>81</v>
      </c>
      <c r="E55" s="10" t="s">
        <v>12</v>
      </c>
      <c r="F55" s="10">
        <v>87</v>
      </c>
      <c r="G55" s="10" t="s">
        <v>11</v>
      </c>
      <c r="H55" s="10">
        <v>88</v>
      </c>
      <c r="I55" s="10" t="s">
        <v>11</v>
      </c>
      <c r="J55" s="10">
        <v>82</v>
      </c>
      <c r="K55" s="10" t="s">
        <v>11</v>
      </c>
      <c r="L55" s="10">
        <v>92</v>
      </c>
      <c r="M55" s="10" t="s">
        <v>11</v>
      </c>
      <c r="N55" s="10">
        <f t="shared" si="1"/>
        <v>430</v>
      </c>
      <c r="O55" s="10">
        <f t="shared" si="0"/>
        <v>86</v>
      </c>
      <c r="P55" s="10" t="s">
        <v>13</v>
      </c>
    </row>
    <row r="56" spans="1:16">
      <c r="A56" s="10">
        <v>12165903</v>
      </c>
      <c r="B56" s="10" t="s">
        <v>23</v>
      </c>
      <c r="C56" s="11" t="s">
        <v>71</v>
      </c>
      <c r="D56" s="10">
        <v>68</v>
      </c>
      <c r="E56" s="10" t="s">
        <v>10</v>
      </c>
      <c r="F56" s="10">
        <v>84</v>
      </c>
      <c r="G56" s="10" t="s">
        <v>12</v>
      </c>
      <c r="H56" s="10">
        <v>80</v>
      </c>
      <c r="I56" s="10" t="s">
        <v>12</v>
      </c>
      <c r="J56" s="10">
        <v>80</v>
      </c>
      <c r="K56" s="10" t="s">
        <v>11</v>
      </c>
      <c r="L56" s="10">
        <v>85</v>
      </c>
      <c r="M56" s="10" t="s">
        <v>12</v>
      </c>
      <c r="N56" s="10">
        <f t="shared" si="1"/>
        <v>397</v>
      </c>
      <c r="O56" s="10">
        <f t="shared" si="0"/>
        <v>79.400000000000006</v>
      </c>
      <c r="P56" s="10" t="s">
        <v>13</v>
      </c>
    </row>
    <row r="57" spans="1:16">
      <c r="A57" s="10">
        <v>12165904</v>
      </c>
      <c r="B57" s="10" t="s">
        <v>23</v>
      </c>
      <c r="C57" s="11" t="s">
        <v>72</v>
      </c>
      <c r="D57" s="10">
        <v>73</v>
      </c>
      <c r="E57" s="10" t="s">
        <v>10</v>
      </c>
      <c r="F57" s="10">
        <v>81</v>
      </c>
      <c r="G57" s="10" t="s">
        <v>12</v>
      </c>
      <c r="H57" s="10">
        <v>91</v>
      </c>
      <c r="I57" s="10" t="s">
        <v>15</v>
      </c>
      <c r="J57" s="10">
        <v>65</v>
      </c>
      <c r="K57" s="10" t="s">
        <v>20</v>
      </c>
      <c r="L57" s="10">
        <v>89</v>
      </c>
      <c r="M57" s="10" t="s">
        <v>11</v>
      </c>
      <c r="N57" s="10">
        <f t="shared" si="1"/>
        <v>399</v>
      </c>
      <c r="O57" s="10">
        <f t="shared" si="0"/>
        <v>79.8</v>
      </c>
      <c r="P57" s="10" t="s">
        <v>13</v>
      </c>
    </row>
    <row r="58" spans="1:16">
      <c r="A58" s="10">
        <v>12165905</v>
      </c>
      <c r="B58" s="10" t="s">
        <v>23</v>
      </c>
      <c r="C58" s="11" t="s">
        <v>73</v>
      </c>
      <c r="D58" s="10">
        <v>75</v>
      </c>
      <c r="E58" s="10" t="s">
        <v>20</v>
      </c>
      <c r="F58" s="10">
        <v>79</v>
      </c>
      <c r="G58" s="10" t="s">
        <v>20</v>
      </c>
      <c r="H58" s="10">
        <v>53</v>
      </c>
      <c r="I58" s="10" t="s">
        <v>10</v>
      </c>
      <c r="J58" s="10">
        <v>64</v>
      </c>
      <c r="K58" s="10" t="s">
        <v>20</v>
      </c>
      <c r="L58" s="10">
        <v>82</v>
      </c>
      <c r="M58" s="10" t="s">
        <v>12</v>
      </c>
      <c r="N58" s="10">
        <f t="shared" si="1"/>
        <v>353</v>
      </c>
      <c r="O58" s="10">
        <f t="shared" si="0"/>
        <v>70.599999999999994</v>
      </c>
      <c r="P58" s="10" t="s">
        <v>13</v>
      </c>
    </row>
    <row r="59" spans="1:16">
      <c r="A59" s="10">
        <v>12165906</v>
      </c>
      <c r="B59" s="10" t="s">
        <v>23</v>
      </c>
      <c r="C59" s="11" t="s">
        <v>74</v>
      </c>
      <c r="D59" s="10">
        <v>79</v>
      </c>
      <c r="E59" s="10" t="s">
        <v>20</v>
      </c>
      <c r="F59" s="10">
        <v>77</v>
      </c>
      <c r="G59" s="10" t="s">
        <v>20</v>
      </c>
      <c r="H59" s="10">
        <v>74</v>
      </c>
      <c r="I59" s="10" t="s">
        <v>12</v>
      </c>
      <c r="J59" s="10">
        <v>69</v>
      </c>
      <c r="K59" s="10" t="s">
        <v>12</v>
      </c>
      <c r="L59" s="10">
        <v>91</v>
      </c>
      <c r="M59" s="10" t="s">
        <v>11</v>
      </c>
      <c r="N59" s="10">
        <f t="shared" si="1"/>
        <v>390</v>
      </c>
      <c r="O59" s="10">
        <f t="shared" si="0"/>
        <v>78</v>
      </c>
      <c r="P59" s="10" t="s">
        <v>13</v>
      </c>
    </row>
    <row r="60" spans="1:16">
      <c r="A60" s="10">
        <v>12165907</v>
      </c>
      <c r="B60" s="10" t="s">
        <v>23</v>
      </c>
      <c r="C60" s="11" t="s">
        <v>75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>
        <f t="shared" si="1"/>
        <v>0</v>
      </c>
      <c r="O60" s="14">
        <f t="shared" si="0"/>
        <v>0</v>
      </c>
      <c r="P60" s="14" t="s">
        <v>46</v>
      </c>
    </row>
    <row r="61" spans="1:16">
      <c r="A61" s="10">
        <v>12165908</v>
      </c>
      <c r="B61" s="10" t="s">
        <v>23</v>
      </c>
      <c r="C61" s="11" t="s">
        <v>76</v>
      </c>
      <c r="D61" s="10">
        <v>48</v>
      </c>
      <c r="E61" s="10" t="s">
        <v>32</v>
      </c>
      <c r="F61" s="10">
        <v>57</v>
      </c>
      <c r="G61" s="10" t="s">
        <v>25</v>
      </c>
      <c r="H61" s="10">
        <v>33</v>
      </c>
      <c r="I61" s="10" t="s">
        <v>32</v>
      </c>
      <c r="J61" s="10">
        <v>33</v>
      </c>
      <c r="K61" s="10" t="s">
        <v>32</v>
      </c>
      <c r="L61" s="10">
        <v>60</v>
      </c>
      <c r="M61" s="10" t="s">
        <v>22</v>
      </c>
      <c r="N61" s="10">
        <f t="shared" si="1"/>
        <v>231</v>
      </c>
      <c r="O61" s="10">
        <f t="shared" si="0"/>
        <v>46.2</v>
      </c>
      <c r="P61" s="10" t="s">
        <v>13</v>
      </c>
    </row>
    <row r="62" spans="1:16">
      <c r="A62" s="10">
        <v>12165909</v>
      </c>
      <c r="B62" s="10" t="s">
        <v>23</v>
      </c>
      <c r="C62" s="11" t="s">
        <v>77</v>
      </c>
      <c r="D62" s="10">
        <v>74</v>
      </c>
      <c r="E62" s="10" t="s">
        <v>20</v>
      </c>
      <c r="F62" s="10">
        <v>75</v>
      </c>
      <c r="G62" s="10" t="s">
        <v>10</v>
      </c>
      <c r="H62" s="10">
        <v>78</v>
      </c>
      <c r="I62" s="10" t="s">
        <v>12</v>
      </c>
      <c r="J62" s="10">
        <v>63</v>
      </c>
      <c r="K62" s="10" t="s">
        <v>20</v>
      </c>
      <c r="L62" s="10">
        <v>81</v>
      </c>
      <c r="M62" s="10" t="s">
        <v>20</v>
      </c>
      <c r="N62" s="10">
        <f t="shared" si="1"/>
        <v>371</v>
      </c>
      <c r="O62" s="10">
        <f t="shared" si="0"/>
        <v>74.2</v>
      </c>
      <c r="P62" s="10" t="s">
        <v>13</v>
      </c>
    </row>
    <row r="63" spans="1:16">
      <c r="A63" s="10">
        <v>12165910</v>
      </c>
      <c r="B63" s="10" t="s">
        <v>8</v>
      </c>
      <c r="C63" s="11" t="s">
        <v>78</v>
      </c>
      <c r="D63" s="10">
        <v>63</v>
      </c>
      <c r="E63" s="10" t="s">
        <v>22</v>
      </c>
      <c r="F63" s="10">
        <v>77</v>
      </c>
      <c r="G63" s="10" t="s">
        <v>20</v>
      </c>
      <c r="H63" s="10">
        <v>58</v>
      </c>
      <c r="I63" s="10" t="s">
        <v>10</v>
      </c>
      <c r="J63" s="10">
        <v>44</v>
      </c>
      <c r="K63" s="10" t="s">
        <v>22</v>
      </c>
      <c r="L63" s="10">
        <v>71</v>
      </c>
      <c r="M63" s="10" t="s">
        <v>10</v>
      </c>
      <c r="N63" s="10">
        <f t="shared" si="1"/>
        <v>313</v>
      </c>
      <c r="O63" s="10">
        <f t="shared" si="0"/>
        <v>62.6</v>
      </c>
      <c r="P63" s="10" t="s">
        <v>13</v>
      </c>
    </row>
    <row r="64" spans="1:16">
      <c r="A64" s="10">
        <v>12165911</v>
      </c>
      <c r="B64" s="10" t="s">
        <v>8</v>
      </c>
      <c r="C64" s="11" t="s">
        <v>79</v>
      </c>
      <c r="D64" s="10">
        <v>85</v>
      </c>
      <c r="E64" s="10" t="s">
        <v>11</v>
      </c>
      <c r="F64" s="10">
        <v>71</v>
      </c>
      <c r="G64" s="10" t="s">
        <v>10</v>
      </c>
      <c r="H64" s="10">
        <v>48</v>
      </c>
      <c r="I64" s="10" t="s">
        <v>22</v>
      </c>
      <c r="J64" s="10">
        <v>45</v>
      </c>
      <c r="K64" s="10" t="s">
        <v>22</v>
      </c>
      <c r="L64" s="10">
        <v>70</v>
      </c>
      <c r="M64" s="10" t="s">
        <v>10</v>
      </c>
      <c r="N64" s="10">
        <f t="shared" si="1"/>
        <v>319</v>
      </c>
      <c r="O64" s="10">
        <f t="shared" si="0"/>
        <v>63.8</v>
      </c>
      <c r="P64" s="10" t="s">
        <v>13</v>
      </c>
    </row>
    <row r="65" spans="1:16">
      <c r="A65" s="10">
        <v>12165912</v>
      </c>
      <c r="B65" s="10" t="s">
        <v>8</v>
      </c>
      <c r="C65" s="11" t="s">
        <v>80</v>
      </c>
      <c r="D65" s="10">
        <v>88</v>
      </c>
      <c r="E65" s="10" t="s">
        <v>11</v>
      </c>
      <c r="F65" s="10">
        <v>89</v>
      </c>
      <c r="G65" s="10" t="s">
        <v>11</v>
      </c>
      <c r="H65" s="10">
        <v>65</v>
      </c>
      <c r="I65" s="10" t="s">
        <v>20</v>
      </c>
      <c r="J65" s="10">
        <v>69</v>
      </c>
      <c r="K65" s="10" t="s">
        <v>12</v>
      </c>
      <c r="L65" s="10">
        <v>77</v>
      </c>
      <c r="M65" s="10" t="s">
        <v>20</v>
      </c>
      <c r="N65" s="10">
        <f t="shared" si="1"/>
        <v>388</v>
      </c>
      <c r="O65" s="10">
        <f t="shared" si="0"/>
        <v>77.599999999999994</v>
      </c>
      <c r="P65" s="10" t="s">
        <v>13</v>
      </c>
    </row>
    <row r="66" spans="1:16">
      <c r="A66" s="10">
        <v>12165913</v>
      </c>
      <c r="B66" s="10" t="s">
        <v>8</v>
      </c>
      <c r="C66" s="11" t="s">
        <v>81</v>
      </c>
      <c r="D66" s="10">
        <v>71</v>
      </c>
      <c r="E66" s="10" t="s">
        <v>10</v>
      </c>
      <c r="F66" s="10">
        <v>72</v>
      </c>
      <c r="G66" s="10" t="s">
        <v>10</v>
      </c>
      <c r="H66" s="10">
        <v>53</v>
      </c>
      <c r="I66" s="10" t="s">
        <v>10</v>
      </c>
      <c r="J66" s="10">
        <v>60</v>
      </c>
      <c r="K66" s="10" t="s">
        <v>20</v>
      </c>
      <c r="L66" s="10">
        <v>84</v>
      </c>
      <c r="M66" s="10" t="s">
        <v>12</v>
      </c>
      <c r="N66" s="10">
        <f t="shared" si="1"/>
        <v>340</v>
      </c>
      <c r="O66" s="10">
        <f t="shared" si="0"/>
        <v>68</v>
      </c>
      <c r="P66" s="10" t="s">
        <v>13</v>
      </c>
    </row>
    <row r="67" spans="1:16">
      <c r="A67" s="10">
        <v>12165914</v>
      </c>
      <c r="B67" s="10" t="s">
        <v>8</v>
      </c>
      <c r="C67" s="11" t="s">
        <v>82</v>
      </c>
      <c r="D67" s="10">
        <v>89</v>
      </c>
      <c r="E67" s="10" t="s">
        <v>11</v>
      </c>
      <c r="F67" s="10">
        <v>85</v>
      </c>
      <c r="G67" s="10" t="s">
        <v>12</v>
      </c>
      <c r="H67" s="10">
        <v>77</v>
      </c>
      <c r="I67" s="10" t="s">
        <v>12</v>
      </c>
      <c r="J67" s="10">
        <v>66</v>
      </c>
      <c r="K67" s="10" t="s">
        <v>12</v>
      </c>
      <c r="L67" s="10">
        <v>94</v>
      </c>
      <c r="M67" s="10" t="s">
        <v>11</v>
      </c>
      <c r="N67" s="10">
        <f t="shared" si="1"/>
        <v>411</v>
      </c>
      <c r="O67" s="10">
        <f t="shared" si="0"/>
        <v>82.2</v>
      </c>
      <c r="P67" s="10" t="s">
        <v>13</v>
      </c>
    </row>
    <row r="68" spans="1:16">
      <c r="A68" s="10">
        <v>12165915</v>
      </c>
      <c r="B68" s="10" t="s">
        <v>8</v>
      </c>
      <c r="C68" s="11" t="s">
        <v>83</v>
      </c>
      <c r="D68" s="10">
        <v>83</v>
      </c>
      <c r="E68" s="10" t="s">
        <v>12</v>
      </c>
      <c r="F68" s="10">
        <v>73</v>
      </c>
      <c r="G68" s="10" t="s">
        <v>10</v>
      </c>
      <c r="H68" s="10">
        <v>46</v>
      </c>
      <c r="I68" s="10" t="s">
        <v>22</v>
      </c>
      <c r="J68" s="10">
        <v>55</v>
      </c>
      <c r="K68" s="10" t="s">
        <v>10</v>
      </c>
      <c r="L68" s="10">
        <v>62</v>
      </c>
      <c r="M68" s="10" t="s">
        <v>22</v>
      </c>
      <c r="N68" s="10">
        <f t="shared" si="1"/>
        <v>319</v>
      </c>
      <c r="O68" s="10">
        <f t="shared" si="0"/>
        <v>63.8</v>
      </c>
      <c r="P68" s="10" t="s">
        <v>13</v>
      </c>
    </row>
    <row r="69" spans="1:16">
      <c r="A69" s="10">
        <v>12165916</v>
      </c>
      <c r="B69" s="10" t="s">
        <v>8</v>
      </c>
      <c r="C69" s="11" t="s">
        <v>84</v>
      </c>
      <c r="D69" s="10">
        <v>88</v>
      </c>
      <c r="E69" s="10" t="s">
        <v>11</v>
      </c>
      <c r="F69" s="10">
        <v>82</v>
      </c>
      <c r="G69" s="10" t="s">
        <v>12</v>
      </c>
      <c r="H69" s="10">
        <v>50</v>
      </c>
      <c r="I69" s="10" t="s">
        <v>22</v>
      </c>
      <c r="J69" s="10">
        <v>49</v>
      </c>
      <c r="K69" s="10" t="s">
        <v>10</v>
      </c>
      <c r="L69" s="10">
        <v>88</v>
      </c>
      <c r="M69" s="10" t="s">
        <v>12</v>
      </c>
      <c r="N69" s="10">
        <f t="shared" si="1"/>
        <v>357</v>
      </c>
      <c r="O69" s="10">
        <f t="shared" si="0"/>
        <v>71.400000000000006</v>
      </c>
      <c r="P69" s="10" t="s">
        <v>13</v>
      </c>
    </row>
    <row r="70" spans="1:16">
      <c r="A70" s="10">
        <v>12165917</v>
      </c>
      <c r="B70" s="10" t="s">
        <v>8</v>
      </c>
      <c r="C70" s="11" t="s">
        <v>85</v>
      </c>
      <c r="D70" s="10">
        <v>92</v>
      </c>
      <c r="E70" s="10" t="s">
        <v>15</v>
      </c>
      <c r="F70" s="10">
        <v>87</v>
      </c>
      <c r="G70" s="10" t="s">
        <v>11</v>
      </c>
      <c r="H70" s="10">
        <v>60</v>
      </c>
      <c r="I70" s="10" t="s">
        <v>20</v>
      </c>
      <c r="J70" s="10">
        <v>66</v>
      </c>
      <c r="K70" s="10" t="s">
        <v>12</v>
      </c>
      <c r="L70" s="10">
        <v>89</v>
      </c>
      <c r="M70" s="10" t="s">
        <v>11</v>
      </c>
      <c r="N70" s="10">
        <f t="shared" si="1"/>
        <v>394</v>
      </c>
      <c r="O70" s="10">
        <f t="shared" ref="O70:O120" si="2">ROUNDUP(N70/5,2)</f>
        <v>78.8</v>
      </c>
      <c r="P70" s="10" t="s">
        <v>13</v>
      </c>
    </row>
    <row r="71" spans="1:16">
      <c r="A71" s="10">
        <v>12165918</v>
      </c>
      <c r="B71" s="10" t="s">
        <v>8</v>
      </c>
      <c r="C71" s="11" t="s">
        <v>86</v>
      </c>
      <c r="D71" s="10">
        <v>91</v>
      </c>
      <c r="E71" s="10" t="s">
        <v>15</v>
      </c>
      <c r="F71" s="10">
        <v>85</v>
      </c>
      <c r="G71" s="10" t="s">
        <v>12</v>
      </c>
      <c r="H71" s="10">
        <v>63</v>
      </c>
      <c r="I71" s="10" t="s">
        <v>20</v>
      </c>
      <c r="J71" s="10">
        <v>68</v>
      </c>
      <c r="K71" s="10" t="s">
        <v>12</v>
      </c>
      <c r="L71" s="10">
        <v>82</v>
      </c>
      <c r="M71" s="10" t="s">
        <v>12</v>
      </c>
      <c r="N71" s="10">
        <f t="shared" ref="N71:N120" si="3">D71+F71+H71+J71+L71</f>
        <v>389</v>
      </c>
      <c r="O71" s="10">
        <f t="shared" si="2"/>
        <v>77.8</v>
      </c>
      <c r="P71" s="10" t="s">
        <v>13</v>
      </c>
    </row>
    <row r="72" spans="1:16">
      <c r="A72" s="10">
        <v>12165919</v>
      </c>
      <c r="B72" s="10" t="s">
        <v>8</v>
      </c>
      <c r="C72" s="11" t="s">
        <v>87</v>
      </c>
      <c r="D72" s="10">
        <v>92</v>
      </c>
      <c r="E72" s="10" t="s">
        <v>15</v>
      </c>
      <c r="F72" s="10">
        <v>90</v>
      </c>
      <c r="G72" s="10" t="s">
        <v>11</v>
      </c>
      <c r="H72" s="10">
        <v>69</v>
      </c>
      <c r="I72" s="10" t="s">
        <v>20</v>
      </c>
      <c r="J72" s="10">
        <v>75</v>
      </c>
      <c r="K72" s="10" t="s">
        <v>11</v>
      </c>
      <c r="L72" s="10">
        <v>77</v>
      </c>
      <c r="M72" s="10" t="s">
        <v>20</v>
      </c>
      <c r="N72" s="10">
        <f t="shared" si="3"/>
        <v>403</v>
      </c>
      <c r="O72" s="10">
        <f t="shared" si="2"/>
        <v>80.599999999999994</v>
      </c>
      <c r="P72" s="10" t="s">
        <v>13</v>
      </c>
    </row>
    <row r="73" spans="1:16">
      <c r="A73" s="10">
        <v>12165920</v>
      </c>
      <c r="B73" s="10" t="s">
        <v>8</v>
      </c>
      <c r="C73" s="11" t="s">
        <v>88</v>
      </c>
      <c r="D73" s="10">
        <v>81</v>
      </c>
      <c r="E73" s="10" t="s">
        <v>12</v>
      </c>
      <c r="F73" s="10">
        <v>69</v>
      </c>
      <c r="G73" s="10" t="s">
        <v>10</v>
      </c>
      <c r="H73" s="10">
        <v>64</v>
      </c>
      <c r="I73" s="10" t="s">
        <v>20</v>
      </c>
      <c r="J73" s="10">
        <v>60</v>
      </c>
      <c r="K73" s="10" t="s">
        <v>20</v>
      </c>
      <c r="L73" s="10">
        <v>82</v>
      </c>
      <c r="M73" s="10" t="s">
        <v>12</v>
      </c>
      <c r="N73" s="10">
        <f t="shared" si="3"/>
        <v>356</v>
      </c>
      <c r="O73" s="10">
        <f t="shared" si="2"/>
        <v>71.2</v>
      </c>
      <c r="P73" s="10" t="s">
        <v>13</v>
      </c>
    </row>
    <row r="74" spans="1:16">
      <c r="A74" s="10">
        <v>12165921</v>
      </c>
      <c r="B74" s="10" t="s">
        <v>8</v>
      </c>
      <c r="C74" s="11" t="s">
        <v>89</v>
      </c>
      <c r="D74" s="10">
        <v>74</v>
      </c>
      <c r="E74" s="10" t="s">
        <v>20</v>
      </c>
      <c r="F74" s="10">
        <v>74</v>
      </c>
      <c r="G74" s="10" t="s">
        <v>10</v>
      </c>
      <c r="H74" s="10">
        <v>46</v>
      </c>
      <c r="I74" s="10" t="s">
        <v>22</v>
      </c>
      <c r="J74" s="10">
        <v>48</v>
      </c>
      <c r="K74" s="10" t="s">
        <v>22</v>
      </c>
      <c r="L74" s="10">
        <v>63</v>
      </c>
      <c r="M74" s="10" t="s">
        <v>22</v>
      </c>
      <c r="N74" s="10">
        <f t="shared" si="3"/>
        <v>305</v>
      </c>
      <c r="O74" s="10">
        <f t="shared" si="2"/>
        <v>61</v>
      </c>
      <c r="P74" s="10" t="s">
        <v>13</v>
      </c>
    </row>
    <row r="75" spans="1:16">
      <c r="A75" s="10">
        <v>12165922</v>
      </c>
      <c r="B75" s="10" t="s">
        <v>8</v>
      </c>
      <c r="C75" s="11" t="s">
        <v>90</v>
      </c>
      <c r="D75" s="10">
        <v>82</v>
      </c>
      <c r="E75" s="10" t="s">
        <v>12</v>
      </c>
      <c r="F75" s="10">
        <v>67</v>
      </c>
      <c r="G75" s="10" t="s">
        <v>22</v>
      </c>
      <c r="H75" s="10">
        <v>45</v>
      </c>
      <c r="I75" s="10" t="s">
        <v>22</v>
      </c>
      <c r="J75" s="10">
        <v>41</v>
      </c>
      <c r="K75" s="10" t="s">
        <v>25</v>
      </c>
      <c r="L75" s="10">
        <v>63</v>
      </c>
      <c r="M75" s="10" t="s">
        <v>22</v>
      </c>
      <c r="N75" s="10">
        <f t="shared" si="3"/>
        <v>298</v>
      </c>
      <c r="O75" s="10">
        <f t="shared" si="2"/>
        <v>59.6</v>
      </c>
      <c r="P75" s="10" t="s">
        <v>13</v>
      </c>
    </row>
    <row r="76" spans="1:16">
      <c r="A76" s="10">
        <v>12165923</v>
      </c>
      <c r="B76" s="10" t="s">
        <v>8</v>
      </c>
      <c r="C76" s="11" t="s">
        <v>91</v>
      </c>
      <c r="D76" s="10">
        <v>78</v>
      </c>
      <c r="E76" s="10" t="s">
        <v>20</v>
      </c>
      <c r="F76" s="10">
        <v>72</v>
      </c>
      <c r="G76" s="10" t="s">
        <v>10</v>
      </c>
      <c r="H76" s="10">
        <v>37</v>
      </c>
      <c r="I76" s="10" t="s">
        <v>25</v>
      </c>
      <c r="J76" s="10">
        <v>54</v>
      </c>
      <c r="K76" s="10" t="s">
        <v>10</v>
      </c>
      <c r="L76" s="10">
        <v>70</v>
      </c>
      <c r="M76" s="10" t="s">
        <v>10</v>
      </c>
      <c r="N76" s="10">
        <f t="shared" si="3"/>
        <v>311</v>
      </c>
      <c r="O76" s="10">
        <f t="shared" si="2"/>
        <v>62.2</v>
      </c>
      <c r="P76" s="10" t="s">
        <v>13</v>
      </c>
    </row>
    <row r="77" spans="1:16">
      <c r="A77" s="10">
        <v>12165924</v>
      </c>
      <c r="B77" s="10" t="s">
        <v>23</v>
      </c>
      <c r="C77" s="11" t="s">
        <v>92</v>
      </c>
      <c r="D77" s="10">
        <v>83</v>
      </c>
      <c r="E77" s="10" t="s">
        <v>12</v>
      </c>
      <c r="F77" s="10">
        <v>67</v>
      </c>
      <c r="G77" s="10" t="s">
        <v>22</v>
      </c>
      <c r="H77" s="10">
        <v>76</v>
      </c>
      <c r="I77" s="10" t="s">
        <v>12</v>
      </c>
      <c r="J77" s="10">
        <v>65</v>
      </c>
      <c r="K77" s="10" t="s">
        <v>20</v>
      </c>
      <c r="L77" s="10">
        <v>83</v>
      </c>
      <c r="M77" s="10" t="s">
        <v>12</v>
      </c>
      <c r="N77" s="10">
        <f t="shared" si="3"/>
        <v>374</v>
      </c>
      <c r="O77" s="10">
        <f t="shared" si="2"/>
        <v>74.8</v>
      </c>
      <c r="P77" s="10" t="s">
        <v>13</v>
      </c>
    </row>
    <row r="78" spans="1:16">
      <c r="A78" s="10">
        <v>12165925</v>
      </c>
      <c r="B78" s="10" t="s">
        <v>23</v>
      </c>
      <c r="C78" s="11" t="s">
        <v>93</v>
      </c>
      <c r="D78" s="10">
        <v>76</v>
      </c>
      <c r="E78" s="10" t="s">
        <v>20</v>
      </c>
      <c r="F78" s="10">
        <v>87</v>
      </c>
      <c r="G78" s="10" t="s">
        <v>11</v>
      </c>
      <c r="H78" s="10">
        <v>81</v>
      </c>
      <c r="I78" s="10" t="s">
        <v>11</v>
      </c>
      <c r="J78" s="10">
        <v>77</v>
      </c>
      <c r="K78" s="10" t="s">
        <v>11</v>
      </c>
      <c r="L78" s="10">
        <v>78</v>
      </c>
      <c r="M78" s="10" t="s">
        <v>20</v>
      </c>
      <c r="N78" s="10">
        <f t="shared" si="3"/>
        <v>399</v>
      </c>
      <c r="O78" s="10">
        <f t="shared" si="2"/>
        <v>79.8</v>
      </c>
      <c r="P78" s="10" t="s">
        <v>13</v>
      </c>
    </row>
    <row r="79" spans="1:16">
      <c r="A79" s="10">
        <v>12165926</v>
      </c>
      <c r="B79" s="10" t="s">
        <v>23</v>
      </c>
      <c r="C79" s="11" t="s">
        <v>94</v>
      </c>
      <c r="D79" s="10">
        <v>81</v>
      </c>
      <c r="E79" s="10" t="s">
        <v>12</v>
      </c>
      <c r="F79" s="10">
        <v>71</v>
      </c>
      <c r="G79" s="10" t="s">
        <v>10</v>
      </c>
      <c r="H79" s="10">
        <v>70</v>
      </c>
      <c r="I79" s="10" t="s">
        <v>12</v>
      </c>
      <c r="J79" s="10">
        <v>53</v>
      </c>
      <c r="K79" s="10" t="s">
        <v>10</v>
      </c>
      <c r="L79" s="10">
        <v>66</v>
      </c>
      <c r="M79" s="10" t="s">
        <v>22</v>
      </c>
      <c r="N79" s="10">
        <f t="shared" si="3"/>
        <v>341</v>
      </c>
      <c r="O79" s="10">
        <f t="shared" si="2"/>
        <v>68.2</v>
      </c>
      <c r="P79" s="10" t="s">
        <v>13</v>
      </c>
    </row>
    <row r="80" spans="1:16">
      <c r="A80" s="10">
        <v>12165927</v>
      </c>
      <c r="B80" s="10" t="s">
        <v>23</v>
      </c>
      <c r="C80" s="11" t="s">
        <v>95</v>
      </c>
      <c r="D80" s="10">
        <v>68</v>
      </c>
      <c r="E80" s="10" t="s">
        <v>10</v>
      </c>
      <c r="F80" s="10">
        <v>76</v>
      </c>
      <c r="G80" s="10" t="s">
        <v>20</v>
      </c>
      <c r="H80" s="10">
        <v>76</v>
      </c>
      <c r="I80" s="10" t="s">
        <v>12</v>
      </c>
      <c r="J80" s="10">
        <v>65</v>
      </c>
      <c r="K80" s="10" t="s">
        <v>20</v>
      </c>
      <c r="L80" s="10">
        <v>70</v>
      </c>
      <c r="M80" s="10" t="s">
        <v>10</v>
      </c>
      <c r="N80" s="10">
        <f t="shared" si="3"/>
        <v>355</v>
      </c>
      <c r="O80" s="10">
        <f t="shared" si="2"/>
        <v>71</v>
      </c>
      <c r="P80" s="10" t="s">
        <v>13</v>
      </c>
    </row>
    <row r="81" spans="1:16">
      <c r="A81" s="10">
        <v>12165928</v>
      </c>
      <c r="B81" s="10" t="s">
        <v>23</v>
      </c>
      <c r="C81" s="11" t="s">
        <v>96</v>
      </c>
      <c r="D81" s="10">
        <v>84</v>
      </c>
      <c r="E81" s="10" t="s">
        <v>12</v>
      </c>
      <c r="F81" s="10">
        <v>91</v>
      </c>
      <c r="G81" s="10" t="s">
        <v>11</v>
      </c>
      <c r="H81" s="10">
        <v>94</v>
      </c>
      <c r="I81" s="10" t="s">
        <v>15</v>
      </c>
      <c r="J81" s="10">
        <v>81</v>
      </c>
      <c r="K81" s="10" t="s">
        <v>11</v>
      </c>
      <c r="L81" s="10">
        <v>90</v>
      </c>
      <c r="M81" s="10" t="s">
        <v>11</v>
      </c>
      <c r="N81" s="10">
        <f t="shared" si="3"/>
        <v>440</v>
      </c>
      <c r="O81" s="10">
        <f t="shared" si="2"/>
        <v>88</v>
      </c>
      <c r="P81" s="10" t="s">
        <v>13</v>
      </c>
    </row>
    <row r="82" spans="1:16">
      <c r="A82" s="10">
        <v>12165929</v>
      </c>
      <c r="B82" s="10" t="s">
        <v>23</v>
      </c>
      <c r="C82" s="11" t="s">
        <v>97</v>
      </c>
      <c r="D82" s="10">
        <v>75</v>
      </c>
      <c r="E82" s="10" t="s">
        <v>20</v>
      </c>
      <c r="F82" s="10">
        <v>68</v>
      </c>
      <c r="G82" s="10" t="s">
        <v>22</v>
      </c>
      <c r="H82" s="10">
        <v>74</v>
      </c>
      <c r="I82" s="10" t="s">
        <v>12</v>
      </c>
      <c r="J82" s="10">
        <v>56</v>
      </c>
      <c r="K82" s="10" t="s">
        <v>10</v>
      </c>
      <c r="L82" s="10">
        <v>87</v>
      </c>
      <c r="M82" s="10" t="s">
        <v>12</v>
      </c>
      <c r="N82" s="10">
        <f t="shared" si="3"/>
        <v>360</v>
      </c>
      <c r="O82" s="10">
        <f t="shared" si="2"/>
        <v>72</v>
      </c>
      <c r="P82" s="10" t="s">
        <v>13</v>
      </c>
    </row>
    <row r="83" spans="1:16">
      <c r="A83" s="10">
        <v>12165930</v>
      </c>
      <c r="B83" s="10" t="s">
        <v>23</v>
      </c>
      <c r="C83" s="11" t="s">
        <v>98</v>
      </c>
      <c r="D83" s="10">
        <v>95</v>
      </c>
      <c r="E83" s="10" t="s">
        <v>15</v>
      </c>
      <c r="F83" s="10">
        <v>94</v>
      </c>
      <c r="G83" s="10" t="s">
        <v>15</v>
      </c>
      <c r="H83" s="10">
        <v>94</v>
      </c>
      <c r="I83" s="10" t="s">
        <v>15</v>
      </c>
      <c r="J83" s="10">
        <v>84</v>
      </c>
      <c r="K83" s="10" t="s">
        <v>11</v>
      </c>
      <c r="L83" s="10">
        <v>95</v>
      </c>
      <c r="M83" s="10" t="s">
        <v>15</v>
      </c>
      <c r="N83" s="10">
        <f t="shared" si="3"/>
        <v>462</v>
      </c>
      <c r="O83" s="10">
        <f t="shared" si="2"/>
        <v>92.4</v>
      </c>
      <c r="P83" s="10" t="s">
        <v>13</v>
      </c>
    </row>
    <row r="84" spans="1:16">
      <c r="A84" s="10">
        <v>12165931</v>
      </c>
      <c r="B84" s="10" t="s">
        <v>23</v>
      </c>
      <c r="C84" s="11" t="s">
        <v>38</v>
      </c>
      <c r="D84" s="10">
        <v>71</v>
      </c>
      <c r="E84" s="10" t="s">
        <v>10</v>
      </c>
      <c r="F84" s="10">
        <v>79</v>
      </c>
      <c r="G84" s="10" t="s">
        <v>20</v>
      </c>
      <c r="H84" s="10">
        <v>44</v>
      </c>
      <c r="I84" s="10" t="s">
        <v>22</v>
      </c>
      <c r="J84" s="10">
        <v>69</v>
      </c>
      <c r="K84" s="10" t="s">
        <v>12</v>
      </c>
      <c r="L84" s="10">
        <v>85</v>
      </c>
      <c r="M84" s="10" t="s">
        <v>12</v>
      </c>
      <c r="N84" s="10">
        <f t="shared" si="3"/>
        <v>348</v>
      </c>
      <c r="O84" s="10">
        <f t="shared" si="2"/>
        <v>69.599999999999994</v>
      </c>
      <c r="P84" s="10" t="s">
        <v>13</v>
      </c>
    </row>
    <row r="85" spans="1:16">
      <c r="A85" s="10">
        <v>12165932</v>
      </c>
      <c r="B85" s="10" t="s">
        <v>23</v>
      </c>
      <c r="C85" s="11" t="s">
        <v>99</v>
      </c>
      <c r="D85" s="10">
        <v>81</v>
      </c>
      <c r="E85" s="10" t="s">
        <v>12</v>
      </c>
      <c r="F85" s="10">
        <v>72</v>
      </c>
      <c r="G85" s="10" t="s">
        <v>10</v>
      </c>
      <c r="H85" s="10">
        <v>60</v>
      </c>
      <c r="I85" s="10" t="s">
        <v>20</v>
      </c>
      <c r="J85" s="10">
        <v>53</v>
      </c>
      <c r="K85" s="10" t="s">
        <v>10</v>
      </c>
      <c r="L85" s="10">
        <v>86</v>
      </c>
      <c r="M85" s="10" t="s">
        <v>12</v>
      </c>
      <c r="N85" s="10">
        <f t="shared" si="3"/>
        <v>352</v>
      </c>
      <c r="O85" s="10">
        <f t="shared" si="2"/>
        <v>70.400000000000006</v>
      </c>
      <c r="P85" s="10" t="s">
        <v>13</v>
      </c>
    </row>
    <row r="86" spans="1:16">
      <c r="A86" s="10">
        <v>12165933</v>
      </c>
      <c r="B86" s="10" t="s">
        <v>23</v>
      </c>
      <c r="C86" s="11" t="s">
        <v>100</v>
      </c>
      <c r="D86" s="10">
        <v>76</v>
      </c>
      <c r="E86" s="10" t="s">
        <v>20</v>
      </c>
      <c r="F86" s="10">
        <v>71</v>
      </c>
      <c r="G86" s="10" t="s">
        <v>10</v>
      </c>
      <c r="H86" s="10">
        <v>50</v>
      </c>
      <c r="I86" s="10" t="s">
        <v>22</v>
      </c>
      <c r="J86" s="10">
        <v>53</v>
      </c>
      <c r="K86" s="10" t="s">
        <v>10</v>
      </c>
      <c r="L86" s="10">
        <v>89</v>
      </c>
      <c r="M86" s="10" t="s">
        <v>11</v>
      </c>
      <c r="N86" s="10">
        <f t="shared" si="3"/>
        <v>339</v>
      </c>
      <c r="O86" s="10">
        <f t="shared" si="2"/>
        <v>67.8</v>
      </c>
      <c r="P86" s="10" t="s">
        <v>13</v>
      </c>
    </row>
    <row r="87" spans="1:16">
      <c r="A87" s="10">
        <v>12165934</v>
      </c>
      <c r="B87" s="10" t="s">
        <v>23</v>
      </c>
      <c r="C87" s="11" t="s">
        <v>101</v>
      </c>
      <c r="D87" s="10">
        <v>93</v>
      </c>
      <c r="E87" s="10" t="s">
        <v>15</v>
      </c>
      <c r="F87" s="10">
        <v>91</v>
      </c>
      <c r="G87" s="10" t="s">
        <v>11</v>
      </c>
      <c r="H87" s="10">
        <v>90</v>
      </c>
      <c r="I87" s="10" t="s">
        <v>11</v>
      </c>
      <c r="J87" s="10">
        <v>68</v>
      </c>
      <c r="K87" s="10" t="s">
        <v>12</v>
      </c>
      <c r="L87" s="10">
        <v>95</v>
      </c>
      <c r="M87" s="10" t="s">
        <v>15</v>
      </c>
      <c r="N87" s="10">
        <f t="shared" si="3"/>
        <v>437</v>
      </c>
      <c r="O87" s="10">
        <f t="shared" si="2"/>
        <v>87.4</v>
      </c>
      <c r="P87" s="10" t="s">
        <v>13</v>
      </c>
    </row>
    <row r="88" spans="1:16">
      <c r="A88" s="10">
        <v>12165935</v>
      </c>
      <c r="B88" s="10" t="s">
        <v>23</v>
      </c>
      <c r="C88" s="11" t="s">
        <v>102</v>
      </c>
      <c r="D88" s="10">
        <v>79</v>
      </c>
      <c r="E88" s="10" t="s">
        <v>20</v>
      </c>
      <c r="F88" s="10">
        <v>74</v>
      </c>
      <c r="G88" s="10" t="s">
        <v>10</v>
      </c>
      <c r="H88" s="10">
        <v>53</v>
      </c>
      <c r="I88" s="10" t="s">
        <v>10</v>
      </c>
      <c r="J88" s="10">
        <v>53</v>
      </c>
      <c r="K88" s="10" t="s">
        <v>10</v>
      </c>
      <c r="L88" s="10">
        <v>86</v>
      </c>
      <c r="M88" s="10" t="s">
        <v>12</v>
      </c>
      <c r="N88" s="10">
        <f t="shared" si="3"/>
        <v>345</v>
      </c>
      <c r="O88" s="10">
        <f t="shared" si="2"/>
        <v>69</v>
      </c>
      <c r="P88" s="10" t="s">
        <v>13</v>
      </c>
    </row>
    <row r="89" spans="1:16">
      <c r="A89" s="10">
        <v>12165936</v>
      </c>
      <c r="B89" s="10" t="s">
        <v>23</v>
      </c>
      <c r="C89" s="11" t="s">
        <v>103</v>
      </c>
      <c r="D89" s="10">
        <v>95</v>
      </c>
      <c r="E89" s="10" t="s">
        <v>15</v>
      </c>
      <c r="F89" s="10">
        <v>85</v>
      </c>
      <c r="G89" s="10" t="s">
        <v>12</v>
      </c>
      <c r="H89" s="10">
        <v>94</v>
      </c>
      <c r="I89" s="10" t="s">
        <v>15</v>
      </c>
      <c r="J89" s="10">
        <v>79</v>
      </c>
      <c r="K89" s="10" t="s">
        <v>11</v>
      </c>
      <c r="L89" s="10">
        <v>95</v>
      </c>
      <c r="M89" s="10" t="s">
        <v>15</v>
      </c>
      <c r="N89" s="10">
        <f t="shared" si="3"/>
        <v>448</v>
      </c>
      <c r="O89" s="10">
        <f t="shared" si="2"/>
        <v>89.6</v>
      </c>
      <c r="P89" s="10" t="s">
        <v>13</v>
      </c>
    </row>
    <row r="90" spans="1:16">
      <c r="A90" s="10">
        <v>12165937</v>
      </c>
      <c r="B90" s="10" t="s">
        <v>23</v>
      </c>
      <c r="C90" s="11" t="s">
        <v>104</v>
      </c>
      <c r="D90" s="10">
        <v>87</v>
      </c>
      <c r="E90" s="10" t="s">
        <v>11</v>
      </c>
      <c r="F90" s="10">
        <v>85</v>
      </c>
      <c r="G90" s="10" t="s">
        <v>12</v>
      </c>
      <c r="H90" s="10">
        <v>86</v>
      </c>
      <c r="I90" s="10" t="s">
        <v>11</v>
      </c>
      <c r="J90" s="10">
        <v>69</v>
      </c>
      <c r="K90" s="10" t="s">
        <v>12</v>
      </c>
      <c r="L90" s="10">
        <v>95</v>
      </c>
      <c r="M90" s="10" t="s">
        <v>15</v>
      </c>
      <c r="N90" s="10">
        <f t="shared" si="3"/>
        <v>422</v>
      </c>
      <c r="O90" s="10">
        <f t="shared" si="2"/>
        <v>84.4</v>
      </c>
      <c r="P90" s="10" t="s">
        <v>13</v>
      </c>
    </row>
    <row r="91" spans="1:16">
      <c r="A91" s="10">
        <v>12165938</v>
      </c>
      <c r="B91" s="10" t="s">
        <v>23</v>
      </c>
      <c r="C91" s="11" t="s">
        <v>105</v>
      </c>
      <c r="D91" s="10">
        <v>88</v>
      </c>
      <c r="E91" s="10" t="s">
        <v>11</v>
      </c>
      <c r="F91" s="10">
        <v>78</v>
      </c>
      <c r="G91" s="10" t="s">
        <v>20</v>
      </c>
      <c r="H91" s="10">
        <v>78</v>
      </c>
      <c r="I91" s="10" t="s">
        <v>12</v>
      </c>
      <c r="J91" s="10">
        <v>76</v>
      </c>
      <c r="K91" s="10" t="s">
        <v>11</v>
      </c>
      <c r="L91" s="10">
        <v>89</v>
      </c>
      <c r="M91" s="10" t="s">
        <v>11</v>
      </c>
      <c r="N91" s="10">
        <f t="shared" si="3"/>
        <v>409</v>
      </c>
      <c r="O91" s="10">
        <f t="shared" si="2"/>
        <v>81.8</v>
      </c>
      <c r="P91" s="10" t="s">
        <v>13</v>
      </c>
    </row>
    <row r="92" spans="1:16">
      <c r="A92" s="10">
        <v>12165939</v>
      </c>
      <c r="B92" s="10" t="s">
        <v>8</v>
      </c>
      <c r="C92" s="11" t="s">
        <v>106</v>
      </c>
      <c r="D92" s="10">
        <v>96</v>
      </c>
      <c r="E92" s="10" t="s">
        <v>15</v>
      </c>
      <c r="F92" s="10">
        <v>95</v>
      </c>
      <c r="G92" s="10" t="s">
        <v>15</v>
      </c>
      <c r="H92" s="10">
        <v>97</v>
      </c>
      <c r="I92" s="10" t="s">
        <v>15</v>
      </c>
      <c r="J92" s="10">
        <v>97</v>
      </c>
      <c r="K92" s="10" t="s">
        <v>15</v>
      </c>
      <c r="L92" s="10">
        <v>98</v>
      </c>
      <c r="M92" s="10" t="s">
        <v>15</v>
      </c>
      <c r="N92" s="10">
        <f t="shared" si="3"/>
        <v>483</v>
      </c>
      <c r="O92" s="10">
        <f t="shared" si="2"/>
        <v>96.6</v>
      </c>
      <c r="P92" s="10" t="s">
        <v>13</v>
      </c>
    </row>
    <row r="93" spans="1:16">
      <c r="A93" s="10">
        <v>12165940</v>
      </c>
      <c r="B93" s="10" t="s">
        <v>8</v>
      </c>
      <c r="C93" s="11" t="s">
        <v>107</v>
      </c>
      <c r="D93" s="10">
        <v>88</v>
      </c>
      <c r="E93" s="10" t="s">
        <v>11</v>
      </c>
      <c r="F93" s="10">
        <v>95</v>
      </c>
      <c r="G93" s="10" t="s">
        <v>15</v>
      </c>
      <c r="H93" s="10">
        <v>90</v>
      </c>
      <c r="I93" s="10" t="s">
        <v>11</v>
      </c>
      <c r="J93" s="10">
        <v>90</v>
      </c>
      <c r="K93" s="10" t="s">
        <v>15</v>
      </c>
      <c r="L93" s="10">
        <v>97</v>
      </c>
      <c r="M93" s="10" t="s">
        <v>15</v>
      </c>
      <c r="N93" s="10">
        <f t="shared" si="3"/>
        <v>460</v>
      </c>
      <c r="O93" s="10">
        <f t="shared" si="2"/>
        <v>92</v>
      </c>
      <c r="P93" s="10" t="s">
        <v>13</v>
      </c>
    </row>
    <row r="94" spans="1:16">
      <c r="A94" s="10">
        <v>12165941</v>
      </c>
      <c r="B94" s="10" t="s">
        <v>8</v>
      </c>
      <c r="C94" s="11" t="s">
        <v>108</v>
      </c>
      <c r="D94" s="10">
        <v>79</v>
      </c>
      <c r="E94" s="10" t="s">
        <v>20</v>
      </c>
      <c r="F94" s="10">
        <v>74</v>
      </c>
      <c r="G94" s="10" t="s">
        <v>10</v>
      </c>
      <c r="H94" s="10">
        <v>74</v>
      </c>
      <c r="I94" s="10" t="s">
        <v>12</v>
      </c>
      <c r="J94" s="10">
        <v>64</v>
      </c>
      <c r="K94" s="10" t="s">
        <v>20</v>
      </c>
      <c r="L94" s="10">
        <v>77</v>
      </c>
      <c r="M94" s="10" t="s">
        <v>20</v>
      </c>
      <c r="N94" s="10">
        <f t="shared" si="3"/>
        <v>368</v>
      </c>
      <c r="O94" s="10">
        <f t="shared" si="2"/>
        <v>73.599999999999994</v>
      </c>
      <c r="P94" s="10" t="s">
        <v>13</v>
      </c>
    </row>
    <row r="95" spans="1:16">
      <c r="A95" s="10">
        <v>12165942</v>
      </c>
      <c r="B95" s="10" t="s">
        <v>8</v>
      </c>
      <c r="C95" s="11" t="s">
        <v>109</v>
      </c>
      <c r="D95" s="10">
        <v>94</v>
      </c>
      <c r="E95" s="10" t="s">
        <v>15</v>
      </c>
      <c r="F95" s="10">
        <v>89</v>
      </c>
      <c r="G95" s="10" t="s">
        <v>11</v>
      </c>
      <c r="H95" s="10">
        <v>72</v>
      </c>
      <c r="I95" s="10" t="s">
        <v>12</v>
      </c>
      <c r="J95" s="10">
        <v>79</v>
      </c>
      <c r="K95" s="10" t="s">
        <v>11</v>
      </c>
      <c r="L95" s="10">
        <v>85</v>
      </c>
      <c r="M95" s="10" t="s">
        <v>12</v>
      </c>
      <c r="N95" s="10">
        <f t="shared" si="3"/>
        <v>419</v>
      </c>
      <c r="O95" s="10">
        <f t="shared" si="2"/>
        <v>83.8</v>
      </c>
      <c r="P95" s="10" t="s">
        <v>13</v>
      </c>
    </row>
    <row r="96" spans="1:16">
      <c r="A96" s="10">
        <v>12165943</v>
      </c>
      <c r="B96" s="10" t="s">
        <v>8</v>
      </c>
      <c r="C96" s="11" t="s">
        <v>110</v>
      </c>
      <c r="D96" s="10">
        <v>83</v>
      </c>
      <c r="E96" s="10" t="s">
        <v>12</v>
      </c>
      <c r="F96" s="10">
        <v>79</v>
      </c>
      <c r="G96" s="10" t="s">
        <v>20</v>
      </c>
      <c r="H96" s="10">
        <v>45</v>
      </c>
      <c r="I96" s="10" t="s">
        <v>22</v>
      </c>
      <c r="J96" s="10">
        <v>47</v>
      </c>
      <c r="K96" s="10" t="s">
        <v>22</v>
      </c>
      <c r="L96" s="10">
        <v>76</v>
      </c>
      <c r="M96" s="10" t="s">
        <v>20</v>
      </c>
      <c r="N96" s="10">
        <f t="shared" si="3"/>
        <v>330</v>
      </c>
      <c r="O96" s="10">
        <f t="shared" si="2"/>
        <v>66</v>
      </c>
      <c r="P96" s="10" t="s">
        <v>13</v>
      </c>
    </row>
    <row r="97" spans="1:16">
      <c r="A97" s="10">
        <v>12165944</v>
      </c>
      <c r="B97" s="10" t="s">
        <v>8</v>
      </c>
      <c r="C97" s="11" t="s">
        <v>111</v>
      </c>
      <c r="D97" s="10">
        <v>93</v>
      </c>
      <c r="E97" s="10" t="s">
        <v>15</v>
      </c>
      <c r="F97" s="10">
        <v>84</v>
      </c>
      <c r="G97" s="10" t="s">
        <v>12</v>
      </c>
      <c r="H97" s="10">
        <v>86</v>
      </c>
      <c r="I97" s="10" t="s">
        <v>11</v>
      </c>
      <c r="J97" s="10">
        <v>79</v>
      </c>
      <c r="K97" s="10" t="s">
        <v>11</v>
      </c>
      <c r="L97" s="10">
        <v>95</v>
      </c>
      <c r="M97" s="10" t="s">
        <v>15</v>
      </c>
      <c r="N97" s="10">
        <f t="shared" si="3"/>
        <v>437</v>
      </c>
      <c r="O97" s="10">
        <f t="shared" si="2"/>
        <v>87.4</v>
      </c>
      <c r="P97" s="10" t="s">
        <v>13</v>
      </c>
    </row>
    <row r="98" spans="1:16">
      <c r="A98" s="10">
        <v>12165945</v>
      </c>
      <c r="B98" s="10" t="s">
        <v>8</v>
      </c>
      <c r="C98" s="11" t="s">
        <v>112</v>
      </c>
      <c r="D98" s="10">
        <v>89</v>
      </c>
      <c r="E98" s="10" t="s">
        <v>11</v>
      </c>
      <c r="F98" s="10">
        <v>90</v>
      </c>
      <c r="G98" s="10" t="s">
        <v>11</v>
      </c>
      <c r="H98" s="10">
        <v>51</v>
      </c>
      <c r="I98" s="10" t="s">
        <v>10</v>
      </c>
      <c r="J98" s="10">
        <v>62</v>
      </c>
      <c r="K98" s="10" t="s">
        <v>20</v>
      </c>
      <c r="L98" s="10">
        <v>93</v>
      </c>
      <c r="M98" s="10" t="s">
        <v>11</v>
      </c>
      <c r="N98" s="10">
        <f t="shared" si="3"/>
        <v>385</v>
      </c>
      <c r="O98" s="10">
        <f t="shared" si="2"/>
        <v>77</v>
      </c>
      <c r="P98" s="10" t="s">
        <v>13</v>
      </c>
    </row>
    <row r="99" spans="1:16">
      <c r="A99" s="10">
        <v>12165946</v>
      </c>
      <c r="B99" s="10" t="s">
        <v>8</v>
      </c>
      <c r="C99" s="11" t="s">
        <v>113</v>
      </c>
      <c r="D99" s="10">
        <v>92</v>
      </c>
      <c r="E99" s="10" t="s">
        <v>15</v>
      </c>
      <c r="F99" s="10">
        <v>91</v>
      </c>
      <c r="G99" s="10" t="s">
        <v>11</v>
      </c>
      <c r="H99" s="10">
        <v>91</v>
      </c>
      <c r="I99" s="10" t="s">
        <v>15</v>
      </c>
      <c r="J99" s="10">
        <v>83</v>
      </c>
      <c r="K99" s="10" t="s">
        <v>11</v>
      </c>
      <c r="L99" s="10">
        <v>95</v>
      </c>
      <c r="M99" s="10" t="s">
        <v>15</v>
      </c>
      <c r="N99" s="10">
        <f t="shared" si="3"/>
        <v>452</v>
      </c>
      <c r="O99" s="10">
        <f t="shared" si="2"/>
        <v>90.4</v>
      </c>
      <c r="P99" s="10" t="s">
        <v>13</v>
      </c>
    </row>
    <row r="100" spans="1:16">
      <c r="A100" s="10">
        <v>12165947</v>
      </c>
      <c r="B100" s="10" t="s">
        <v>23</v>
      </c>
      <c r="C100" s="11" t="s">
        <v>114</v>
      </c>
      <c r="D100" s="10">
        <v>70</v>
      </c>
      <c r="E100" s="10" t="s">
        <v>10</v>
      </c>
      <c r="F100" s="10">
        <v>75</v>
      </c>
      <c r="G100" s="10" t="s">
        <v>10</v>
      </c>
      <c r="H100" s="10">
        <v>64</v>
      </c>
      <c r="I100" s="10" t="s">
        <v>20</v>
      </c>
      <c r="J100" s="10">
        <v>53</v>
      </c>
      <c r="K100" s="10" t="s">
        <v>10</v>
      </c>
      <c r="L100" s="10">
        <v>82</v>
      </c>
      <c r="M100" s="10" t="s">
        <v>12</v>
      </c>
      <c r="N100" s="10">
        <f t="shared" si="3"/>
        <v>344</v>
      </c>
      <c r="O100" s="10">
        <f t="shared" si="2"/>
        <v>68.8</v>
      </c>
      <c r="P100" s="10" t="s">
        <v>13</v>
      </c>
    </row>
    <row r="101" spans="1:16">
      <c r="A101" s="10">
        <v>12165948</v>
      </c>
      <c r="B101" s="10" t="s">
        <v>23</v>
      </c>
      <c r="C101" s="11" t="s">
        <v>115</v>
      </c>
      <c r="D101" s="10">
        <v>51</v>
      </c>
      <c r="E101" s="10" t="s">
        <v>32</v>
      </c>
      <c r="F101" s="10">
        <v>66</v>
      </c>
      <c r="G101" s="10" t="s">
        <v>22</v>
      </c>
      <c r="H101" s="10">
        <v>39</v>
      </c>
      <c r="I101" s="10" t="s">
        <v>25</v>
      </c>
      <c r="J101" s="10">
        <v>53</v>
      </c>
      <c r="K101" s="10" t="s">
        <v>10</v>
      </c>
      <c r="L101" s="10">
        <v>68</v>
      </c>
      <c r="M101" s="10" t="s">
        <v>10</v>
      </c>
      <c r="N101" s="10">
        <f t="shared" si="3"/>
        <v>277</v>
      </c>
      <c r="O101" s="10">
        <f t="shared" si="2"/>
        <v>55.4</v>
      </c>
      <c r="P101" s="10" t="s">
        <v>13</v>
      </c>
    </row>
    <row r="102" spans="1:16">
      <c r="A102" s="10">
        <v>12165949</v>
      </c>
      <c r="B102" s="10" t="s">
        <v>23</v>
      </c>
      <c r="C102" s="11" t="s">
        <v>116</v>
      </c>
      <c r="D102" s="10">
        <v>80</v>
      </c>
      <c r="E102" s="10" t="s">
        <v>12</v>
      </c>
      <c r="F102" s="10">
        <v>81</v>
      </c>
      <c r="G102" s="10" t="s">
        <v>12</v>
      </c>
      <c r="H102" s="10">
        <v>57</v>
      </c>
      <c r="I102" s="10" t="s">
        <v>10</v>
      </c>
      <c r="J102" s="10">
        <v>55</v>
      </c>
      <c r="K102" s="10" t="s">
        <v>10</v>
      </c>
      <c r="L102" s="10">
        <v>90</v>
      </c>
      <c r="M102" s="10" t="s">
        <v>11</v>
      </c>
      <c r="N102" s="10">
        <f t="shared" si="3"/>
        <v>363</v>
      </c>
      <c r="O102" s="10">
        <f t="shared" si="2"/>
        <v>72.599999999999994</v>
      </c>
      <c r="P102" s="10" t="s">
        <v>13</v>
      </c>
    </row>
    <row r="103" spans="1:16">
      <c r="A103" s="10">
        <v>12165950</v>
      </c>
      <c r="B103" s="10" t="s">
        <v>23</v>
      </c>
      <c r="C103" s="11" t="s">
        <v>117</v>
      </c>
      <c r="D103" s="10">
        <v>96</v>
      </c>
      <c r="E103" s="10" t="s">
        <v>15</v>
      </c>
      <c r="F103" s="10">
        <v>89</v>
      </c>
      <c r="G103" s="10" t="s">
        <v>11</v>
      </c>
      <c r="H103" s="10">
        <v>95</v>
      </c>
      <c r="I103" s="10" t="s">
        <v>15</v>
      </c>
      <c r="J103" s="10">
        <v>90</v>
      </c>
      <c r="K103" s="10" t="s">
        <v>15</v>
      </c>
      <c r="L103" s="10">
        <v>98</v>
      </c>
      <c r="M103" s="10" t="s">
        <v>15</v>
      </c>
      <c r="N103" s="10">
        <f t="shared" si="3"/>
        <v>468</v>
      </c>
      <c r="O103" s="10">
        <f t="shared" si="2"/>
        <v>93.6</v>
      </c>
      <c r="P103" s="10" t="s">
        <v>13</v>
      </c>
    </row>
    <row r="104" spans="1:16">
      <c r="A104" s="10">
        <v>12165951</v>
      </c>
      <c r="B104" s="10" t="s">
        <v>23</v>
      </c>
      <c r="C104" s="11" t="s">
        <v>118</v>
      </c>
      <c r="D104" s="10">
        <v>86</v>
      </c>
      <c r="E104" s="10" t="s">
        <v>11</v>
      </c>
      <c r="F104" s="10">
        <v>90</v>
      </c>
      <c r="G104" s="10" t="s">
        <v>11</v>
      </c>
      <c r="H104" s="10">
        <v>86</v>
      </c>
      <c r="I104" s="10" t="s">
        <v>11</v>
      </c>
      <c r="J104" s="10">
        <v>76</v>
      </c>
      <c r="K104" s="10" t="s">
        <v>11</v>
      </c>
      <c r="L104" s="10">
        <v>93</v>
      </c>
      <c r="M104" s="10" t="s">
        <v>11</v>
      </c>
      <c r="N104" s="10">
        <f t="shared" si="3"/>
        <v>431</v>
      </c>
      <c r="O104" s="10">
        <f t="shared" si="2"/>
        <v>86.2</v>
      </c>
      <c r="P104" s="10" t="s">
        <v>13</v>
      </c>
    </row>
    <row r="105" spans="1:16">
      <c r="A105" s="10">
        <v>12165952</v>
      </c>
      <c r="B105" s="10" t="s">
        <v>23</v>
      </c>
      <c r="C105" s="11" t="s">
        <v>119</v>
      </c>
      <c r="D105" s="10">
        <v>46</v>
      </c>
      <c r="E105" s="10" t="s">
        <v>32</v>
      </c>
      <c r="F105" s="10">
        <v>68</v>
      </c>
      <c r="G105" s="10" t="s">
        <v>22</v>
      </c>
      <c r="H105" s="10">
        <v>43</v>
      </c>
      <c r="I105" s="10" t="s">
        <v>22</v>
      </c>
      <c r="J105" s="10">
        <v>42</v>
      </c>
      <c r="K105" s="10" t="s">
        <v>22</v>
      </c>
      <c r="L105" s="10">
        <v>58</v>
      </c>
      <c r="M105" s="10" t="s">
        <v>25</v>
      </c>
      <c r="N105" s="10">
        <f t="shared" si="3"/>
        <v>257</v>
      </c>
      <c r="O105" s="10">
        <f t="shared" si="2"/>
        <v>51.4</v>
      </c>
      <c r="P105" s="10" t="s">
        <v>13</v>
      </c>
    </row>
    <row r="106" spans="1:16">
      <c r="A106" s="10">
        <v>12165953</v>
      </c>
      <c r="B106" s="10" t="s">
        <v>23</v>
      </c>
      <c r="C106" s="11" t="s">
        <v>120</v>
      </c>
      <c r="D106" s="10">
        <v>78</v>
      </c>
      <c r="E106" s="10" t="s">
        <v>20</v>
      </c>
      <c r="F106" s="10">
        <v>65</v>
      </c>
      <c r="G106" s="10" t="s">
        <v>22</v>
      </c>
      <c r="H106" s="10">
        <v>57</v>
      </c>
      <c r="I106" s="10" t="s">
        <v>10</v>
      </c>
      <c r="J106" s="10">
        <v>48</v>
      </c>
      <c r="K106" s="10" t="s">
        <v>22</v>
      </c>
      <c r="L106" s="10">
        <v>84</v>
      </c>
      <c r="M106" s="10" t="s">
        <v>12</v>
      </c>
      <c r="N106" s="10">
        <f t="shared" si="3"/>
        <v>332</v>
      </c>
      <c r="O106" s="10">
        <f t="shared" si="2"/>
        <v>66.400000000000006</v>
      </c>
      <c r="P106" s="10" t="s">
        <v>13</v>
      </c>
    </row>
    <row r="107" spans="1:16">
      <c r="A107" s="10">
        <v>12165954</v>
      </c>
      <c r="B107" s="10" t="s">
        <v>23</v>
      </c>
      <c r="C107" s="11" t="s">
        <v>121</v>
      </c>
      <c r="D107" s="10">
        <v>88</v>
      </c>
      <c r="E107" s="10" t="s">
        <v>11</v>
      </c>
      <c r="F107" s="10">
        <v>78</v>
      </c>
      <c r="G107" s="10" t="s">
        <v>20</v>
      </c>
      <c r="H107" s="10">
        <v>70</v>
      </c>
      <c r="I107" s="10" t="s">
        <v>12</v>
      </c>
      <c r="J107" s="10">
        <v>63</v>
      </c>
      <c r="K107" s="10" t="s">
        <v>20</v>
      </c>
      <c r="L107" s="10">
        <v>85</v>
      </c>
      <c r="M107" s="10" t="s">
        <v>12</v>
      </c>
      <c r="N107" s="10">
        <f t="shared" si="3"/>
        <v>384</v>
      </c>
      <c r="O107" s="10">
        <f t="shared" si="2"/>
        <v>76.8</v>
      </c>
      <c r="P107" s="10" t="s">
        <v>13</v>
      </c>
    </row>
    <row r="108" spans="1:16">
      <c r="A108" s="10">
        <v>12165955</v>
      </c>
      <c r="B108" s="10" t="s">
        <v>23</v>
      </c>
      <c r="C108" s="11" t="s">
        <v>122</v>
      </c>
      <c r="D108" s="10">
        <v>84</v>
      </c>
      <c r="E108" s="10" t="s">
        <v>12</v>
      </c>
      <c r="F108" s="10">
        <v>92</v>
      </c>
      <c r="G108" s="10" t="s">
        <v>15</v>
      </c>
      <c r="H108" s="10">
        <v>76</v>
      </c>
      <c r="I108" s="10" t="s">
        <v>12</v>
      </c>
      <c r="J108" s="10">
        <v>68</v>
      </c>
      <c r="K108" s="10" t="s">
        <v>12</v>
      </c>
      <c r="L108" s="10">
        <v>94</v>
      </c>
      <c r="M108" s="10" t="s">
        <v>11</v>
      </c>
      <c r="N108" s="10">
        <f t="shared" si="3"/>
        <v>414</v>
      </c>
      <c r="O108" s="10">
        <f t="shared" si="2"/>
        <v>82.8</v>
      </c>
      <c r="P108" s="10" t="s">
        <v>13</v>
      </c>
    </row>
    <row r="109" spans="1:16">
      <c r="A109" s="10">
        <v>12165956</v>
      </c>
      <c r="B109" s="10" t="s">
        <v>23</v>
      </c>
      <c r="C109" s="11" t="s">
        <v>123</v>
      </c>
      <c r="D109" s="10">
        <v>89</v>
      </c>
      <c r="E109" s="10" t="s">
        <v>11</v>
      </c>
      <c r="F109" s="10">
        <v>82</v>
      </c>
      <c r="G109" s="10" t="s">
        <v>12</v>
      </c>
      <c r="H109" s="10">
        <v>91</v>
      </c>
      <c r="I109" s="10" t="s">
        <v>15</v>
      </c>
      <c r="J109" s="10">
        <v>87</v>
      </c>
      <c r="K109" s="10" t="s">
        <v>15</v>
      </c>
      <c r="L109" s="10">
        <v>94</v>
      </c>
      <c r="M109" s="10" t="s">
        <v>11</v>
      </c>
      <c r="N109" s="10">
        <f t="shared" si="3"/>
        <v>443</v>
      </c>
      <c r="O109" s="10">
        <f t="shared" si="2"/>
        <v>88.6</v>
      </c>
      <c r="P109" s="10" t="s">
        <v>13</v>
      </c>
    </row>
    <row r="110" spans="1:16">
      <c r="A110" s="10">
        <v>12165957</v>
      </c>
      <c r="B110" s="10" t="s">
        <v>23</v>
      </c>
      <c r="C110" s="11" t="s">
        <v>124</v>
      </c>
      <c r="D110" s="10">
        <v>58</v>
      </c>
      <c r="E110" s="10" t="s">
        <v>25</v>
      </c>
      <c r="F110" s="10">
        <v>65</v>
      </c>
      <c r="G110" s="10" t="s">
        <v>22</v>
      </c>
      <c r="H110" s="10">
        <v>71</v>
      </c>
      <c r="I110" s="10" t="s">
        <v>12</v>
      </c>
      <c r="J110" s="10">
        <v>46</v>
      </c>
      <c r="K110" s="10" t="s">
        <v>22</v>
      </c>
      <c r="L110" s="10">
        <v>63</v>
      </c>
      <c r="M110" s="10" t="s">
        <v>22</v>
      </c>
      <c r="N110" s="10">
        <f t="shared" si="3"/>
        <v>303</v>
      </c>
      <c r="O110" s="10">
        <f t="shared" si="2"/>
        <v>60.6</v>
      </c>
      <c r="P110" s="10" t="s">
        <v>13</v>
      </c>
    </row>
    <row r="111" spans="1:16">
      <c r="A111" s="10">
        <v>12165958</v>
      </c>
      <c r="B111" s="10" t="s">
        <v>23</v>
      </c>
      <c r="C111" s="11" t="s">
        <v>125</v>
      </c>
      <c r="D111" s="10">
        <v>78</v>
      </c>
      <c r="E111" s="10" t="s">
        <v>20</v>
      </c>
      <c r="F111" s="10">
        <v>87</v>
      </c>
      <c r="G111" s="10" t="s">
        <v>11</v>
      </c>
      <c r="H111" s="10">
        <v>55</v>
      </c>
      <c r="I111" s="10" t="s">
        <v>10</v>
      </c>
      <c r="J111" s="10">
        <v>67</v>
      </c>
      <c r="K111" s="10" t="s">
        <v>12</v>
      </c>
      <c r="L111" s="10">
        <v>86</v>
      </c>
      <c r="M111" s="10" t="s">
        <v>12</v>
      </c>
      <c r="N111" s="10">
        <f t="shared" si="3"/>
        <v>373</v>
      </c>
      <c r="O111" s="10">
        <f t="shared" si="2"/>
        <v>74.599999999999994</v>
      </c>
      <c r="P111" s="10" t="s">
        <v>13</v>
      </c>
    </row>
    <row r="112" spans="1:16">
      <c r="A112" s="10">
        <v>12165959</v>
      </c>
      <c r="B112" s="10" t="s">
        <v>23</v>
      </c>
      <c r="C112" s="11" t="s">
        <v>126</v>
      </c>
      <c r="D112" s="10">
        <v>75</v>
      </c>
      <c r="E112" s="10" t="s">
        <v>20</v>
      </c>
      <c r="F112" s="10">
        <v>80</v>
      </c>
      <c r="G112" s="10" t="s">
        <v>20</v>
      </c>
      <c r="H112" s="10">
        <v>60</v>
      </c>
      <c r="I112" s="10" t="s">
        <v>20</v>
      </c>
      <c r="J112" s="10">
        <v>53</v>
      </c>
      <c r="K112" s="10" t="s">
        <v>10</v>
      </c>
      <c r="L112" s="10">
        <v>81</v>
      </c>
      <c r="M112" s="10" t="s">
        <v>20</v>
      </c>
      <c r="N112" s="10">
        <f t="shared" si="3"/>
        <v>349</v>
      </c>
      <c r="O112" s="10">
        <f t="shared" si="2"/>
        <v>69.8</v>
      </c>
      <c r="P112" s="10" t="s">
        <v>13</v>
      </c>
    </row>
    <row r="113" spans="1:16">
      <c r="A113" s="10">
        <v>12165960</v>
      </c>
      <c r="B113" s="10" t="s">
        <v>23</v>
      </c>
      <c r="C113" s="11" t="s">
        <v>127</v>
      </c>
      <c r="D113" s="10">
        <v>80</v>
      </c>
      <c r="E113" s="10" t="s">
        <v>12</v>
      </c>
      <c r="F113" s="10">
        <v>71</v>
      </c>
      <c r="G113" s="10" t="s">
        <v>10</v>
      </c>
      <c r="H113" s="10">
        <v>55</v>
      </c>
      <c r="I113" s="10" t="s">
        <v>10</v>
      </c>
      <c r="J113" s="10">
        <v>59</v>
      </c>
      <c r="K113" s="10" t="s">
        <v>20</v>
      </c>
      <c r="L113" s="10">
        <v>91</v>
      </c>
      <c r="M113" s="10" t="s">
        <v>11</v>
      </c>
      <c r="N113" s="10">
        <f t="shared" si="3"/>
        <v>356</v>
      </c>
      <c r="O113" s="10">
        <f t="shared" si="2"/>
        <v>71.2</v>
      </c>
      <c r="P113" s="10" t="s">
        <v>13</v>
      </c>
    </row>
    <row r="114" spans="1:16">
      <c r="A114" s="10">
        <v>12165961</v>
      </c>
      <c r="B114" s="10" t="s">
        <v>23</v>
      </c>
      <c r="C114" s="11" t="s">
        <v>128</v>
      </c>
      <c r="D114" s="10">
        <v>93</v>
      </c>
      <c r="E114" s="10" t="s">
        <v>15</v>
      </c>
      <c r="F114" s="10">
        <v>90</v>
      </c>
      <c r="G114" s="10" t="s">
        <v>11</v>
      </c>
      <c r="H114" s="10">
        <v>84</v>
      </c>
      <c r="I114" s="10" t="s">
        <v>11</v>
      </c>
      <c r="J114" s="10">
        <v>72</v>
      </c>
      <c r="K114" s="10" t="s">
        <v>12</v>
      </c>
      <c r="L114" s="10">
        <v>94</v>
      </c>
      <c r="M114" s="10" t="s">
        <v>11</v>
      </c>
      <c r="N114" s="10">
        <f t="shared" si="3"/>
        <v>433</v>
      </c>
      <c r="O114" s="10">
        <f t="shared" si="2"/>
        <v>86.6</v>
      </c>
      <c r="P114" s="10" t="s">
        <v>13</v>
      </c>
    </row>
    <row r="115" spans="1:16">
      <c r="A115" s="10">
        <v>12165962</v>
      </c>
      <c r="B115" s="10" t="s">
        <v>8</v>
      </c>
      <c r="C115" s="11" t="s">
        <v>129</v>
      </c>
      <c r="D115" s="10">
        <v>90</v>
      </c>
      <c r="E115" s="10" t="s">
        <v>11</v>
      </c>
      <c r="F115" s="10">
        <v>71</v>
      </c>
      <c r="G115" s="10" t="s">
        <v>10</v>
      </c>
      <c r="H115" s="10">
        <v>43</v>
      </c>
      <c r="I115" s="10" t="s">
        <v>22</v>
      </c>
      <c r="J115" s="10">
        <v>51</v>
      </c>
      <c r="K115" s="10" t="s">
        <v>10</v>
      </c>
      <c r="L115" s="10">
        <v>77</v>
      </c>
      <c r="M115" s="10" t="s">
        <v>20</v>
      </c>
      <c r="N115" s="10">
        <f t="shared" si="3"/>
        <v>332</v>
      </c>
      <c r="O115" s="10">
        <f t="shared" si="2"/>
        <v>66.400000000000006</v>
      </c>
      <c r="P115" s="10" t="s">
        <v>13</v>
      </c>
    </row>
    <row r="116" spans="1:16">
      <c r="A116" s="10">
        <v>12165963</v>
      </c>
      <c r="B116" s="10" t="s">
        <v>23</v>
      </c>
      <c r="C116" s="11" t="s">
        <v>130</v>
      </c>
      <c r="D116" s="10">
        <v>97</v>
      </c>
      <c r="E116" s="10" t="s">
        <v>15</v>
      </c>
      <c r="F116" s="10">
        <v>97</v>
      </c>
      <c r="G116" s="10" t="s">
        <v>15</v>
      </c>
      <c r="H116" s="10">
        <v>100</v>
      </c>
      <c r="I116" s="10" t="s">
        <v>15</v>
      </c>
      <c r="J116" s="10">
        <v>100</v>
      </c>
      <c r="K116" s="10" t="s">
        <v>15</v>
      </c>
      <c r="L116" s="10">
        <v>99</v>
      </c>
      <c r="M116" s="10" t="s">
        <v>15</v>
      </c>
      <c r="N116" s="10">
        <f t="shared" si="3"/>
        <v>493</v>
      </c>
      <c r="O116" s="10">
        <f t="shared" si="2"/>
        <v>98.6</v>
      </c>
      <c r="P116" s="10" t="s">
        <v>13</v>
      </c>
    </row>
    <row r="117" spans="1:16">
      <c r="A117" s="10">
        <v>12165964</v>
      </c>
      <c r="B117" s="10" t="s">
        <v>23</v>
      </c>
      <c r="C117" s="11" t="s">
        <v>131</v>
      </c>
      <c r="D117" s="10">
        <v>74</v>
      </c>
      <c r="E117" s="10" t="s">
        <v>20</v>
      </c>
      <c r="F117" s="10">
        <v>87</v>
      </c>
      <c r="G117" s="10" t="s">
        <v>11</v>
      </c>
      <c r="H117" s="10">
        <v>75</v>
      </c>
      <c r="I117" s="10" t="s">
        <v>12</v>
      </c>
      <c r="J117" s="10">
        <v>85</v>
      </c>
      <c r="K117" s="10" t="s">
        <v>15</v>
      </c>
      <c r="L117" s="10">
        <v>93</v>
      </c>
      <c r="M117" s="10" t="s">
        <v>11</v>
      </c>
      <c r="N117" s="10">
        <f t="shared" si="3"/>
        <v>414</v>
      </c>
      <c r="O117" s="10">
        <f t="shared" si="2"/>
        <v>82.8</v>
      </c>
      <c r="P117" s="10" t="s">
        <v>13</v>
      </c>
    </row>
    <row r="118" spans="1:16">
      <c r="A118" s="10">
        <v>12165965</v>
      </c>
      <c r="B118" s="10" t="s">
        <v>23</v>
      </c>
      <c r="C118" s="11" t="s">
        <v>132</v>
      </c>
      <c r="D118" s="10">
        <v>49</v>
      </c>
      <c r="E118" s="10" t="s">
        <v>32</v>
      </c>
      <c r="F118" s="10">
        <v>77</v>
      </c>
      <c r="G118" s="10" t="s">
        <v>20</v>
      </c>
      <c r="H118" s="10">
        <v>45</v>
      </c>
      <c r="I118" s="10" t="s">
        <v>22</v>
      </c>
      <c r="J118" s="10">
        <v>56</v>
      </c>
      <c r="K118" s="10" t="s">
        <v>10</v>
      </c>
      <c r="L118" s="10">
        <v>74</v>
      </c>
      <c r="M118" s="10" t="s">
        <v>10</v>
      </c>
      <c r="N118" s="10">
        <f t="shared" si="3"/>
        <v>301</v>
      </c>
      <c r="O118" s="10">
        <f t="shared" si="2"/>
        <v>60.2</v>
      </c>
      <c r="P118" s="10" t="s">
        <v>13</v>
      </c>
    </row>
    <row r="119" spans="1:16">
      <c r="A119" s="10">
        <v>12165966</v>
      </c>
      <c r="B119" s="10" t="s">
        <v>8</v>
      </c>
      <c r="C119" s="11" t="s">
        <v>133</v>
      </c>
      <c r="D119" s="10">
        <v>83</v>
      </c>
      <c r="E119" s="10" t="s">
        <v>12</v>
      </c>
      <c r="F119" s="10">
        <v>97</v>
      </c>
      <c r="G119" s="10" t="s">
        <v>15</v>
      </c>
      <c r="H119" s="10">
        <v>88</v>
      </c>
      <c r="I119" s="10" t="s">
        <v>11</v>
      </c>
      <c r="J119" s="10">
        <v>88</v>
      </c>
      <c r="K119" s="10" t="s">
        <v>15</v>
      </c>
      <c r="L119" s="10">
        <v>95</v>
      </c>
      <c r="M119" s="10" t="s">
        <v>15</v>
      </c>
      <c r="N119" s="10">
        <f t="shared" si="3"/>
        <v>451</v>
      </c>
      <c r="O119" s="10">
        <f t="shared" si="2"/>
        <v>90.2</v>
      </c>
      <c r="P119" s="10" t="s">
        <v>13</v>
      </c>
    </row>
    <row r="120" spans="1:16">
      <c r="A120" s="10">
        <v>12165967</v>
      </c>
      <c r="B120" s="10" t="s">
        <v>23</v>
      </c>
      <c r="C120" s="11" t="s">
        <v>134</v>
      </c>
      <c r="D120" s="10">
        <v>92</v>
      </c>
      <c r="E120" s="10" t="s">
        <v>15</v>
      </c>
      <c r="F120" s="10">
        <v>92</v>
      </c>
      <c r="G120" s="10" t="s">
        <v>15</v>
      </c>
      <c r="H120" s="10">
        <v>90</v>
      </c>
      <c r="I120" s="10" t="s">
        <v>11</v>
      </c>
      <c r="J120" s="10">
        <v>94</v>
      </c>
      <c r="K120" s="10" t="s">
        <v>15</v>
      </c>
      <c r="L120" s="10">
        <v>98</v>
      </c>
      <c r="M120" s="10" t="s">
        <v>15</v>
      </c>
      <c r="N120" s="10">
        <f t="shared" si="3"/>
        <v>466</v>
      </c>
      <c r="O120" s="10">
        <f t="shared" si="2"/>
        <v>93.2</v>
      </c>
      <c r="P120" s="10" t="s">
        <v>13</v>
      </c>
    </row>
  </sheetData>
  <mergeCells count="13">
    <mergeCell ref="A3:O3"/>
    <mergeCell ref="A2:O2"/>
    <mergeCell ref="A1:O1"/>
    <mergeCell ref="P4:P5"/>
    <mergeCell ref="O4:O5"/>
    <mergeCell ref="A4:A5"/>
    <mergeCell ref="B4:B5"/>
    <mergeCell ref="C4:C5"/>
    <mergeCell ref="D4:E4"/>
    <mergeCell ref="F4:G4"/>
    <mergeCell ref="H4:I4"/>
    <mergeCell ref="J4:K4"/>
    <mergeCell ref="L4:M4"/>
  </mergeCells>
  <pageMargins left="1.68" right="0.24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topLeftCell="A40" workbookViewId="0">
      <selection activeCell="D122" sqref="D122:E122"/>
    </sheetView>
  </sheetViews>
  <sheetFormatPr defaultRowHeight="15"/>
  <cols>
    <col min="1" max="1" width="8.85546875" customWidth="1"/>
    <col min="2" max="2" width="2.85546875" customWidth="1"/>
    <col min="3" max="3" width="17.42578125" customWidth="1"/>
    <col min="4" max="15" width="3.85546875" customWidth="1"/>
    <col min="16" max="16" width="6.42578125" customWidth="1"/>
    <col min="17" max="17" width="6.5703125" customWidth="1"/>
    <col min="18" max="18" width="6" customWidth="1"/>
    <col min="19" max="19" width="9.140625" customWidth="1"/>
  </cols>
  <sheetData>
    <row r="1" spans="1:22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22" ht="18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22" ht="18.75">
      <c r="A3" s="68" t="s">
        <v>138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2" ht="30.75" customHeight="1">
      <c r="A4" s="60" t="s">
        <v>2</v>
      </c>
      <c r="B4" s="61" t="s">
        <v>3</v>
      </c>
      <c r="C4" s="60" t="s">
        <v>4</v>
      </c>
      <c r="D4" s="63" t="s">
        <v>149</v>
      </c>
      <c r="E4" s="64"/>
      <c r="F4" s="63" t="s">
        <v>145</v>
      </c>
      <c r="G4" s="64"/>
      <c r="H4" s="63" t="s">
        <v>146</v>
      </c>
      <c r="I4" s="64"/>
      <c r="J4" s="63" t="s">
        <v>147</v>
      </c>
      <c r="K4" s="64"/>
      <c r="L4" s="63" t="s">
        <v>148</v>
      </c>
      <c r="M4" s="64"/>
      <c r="N4" s="65" t="s">
        <v>150</v>
      </c>
      <c r="O4" s="66"/>
      <c r="P4" s="3" t="s">
        <v>139</v>
      </c>
      <c r="Q4" s="61" t="s">
        <v>140</v>
      </c>
      <c r="R4" s="60" t="s">
        <v>6</v>
      </c>
      <c r="S4" s="91" t="s">
        <v>151</v>
      </c>
    </row>
    <row r="5" spans="1:22">
      <c r="A5" s="60"/>
      <c r="B5" s="62"/>
      <c r="C5" s="60"/>
      <c r="D5" s="3" t="s">
        <v>144</v>
      </c>
      <c r="E5" s="3" t="s">
        <v>7</v>
      </c>
      <c r="F5" s="3" t="s">
        <v>144</v>
      </c>
      <c r="G5" s="3" t="s">
        <v>7</v>
      </c>
      <c r="H5" s="3" t="s">
        <v>144</v>
      </c>
      <c r="I5" s="3" t="s">
        <v>7</v>
      </c>
      <c r="J5" s="3" t="s">
        <v>144</v>
      </c>
      <c r="K5" s="3" t="s">
        <v>7</v>
      </c>
      <c r="L5" s="3" t="s">
        <v>144</v>
      </c>
      <c r="M5" s="3" t="s">
        <v>7</v>
      </c>
      <c r="N5" s="3" t="s">
        <v>144</v>
      </c>
      <c r="O5" s="3" t="s">
        <v>7</v>
      </c>
      <c r="P5" s="3">
        <v>600</v>
      </c>
      <c r="Q5" s="62"/>
      <c r="R5" s="60"/>
      <c r="S5" s="91"/>
    </row>
    <row r="6" spans="1:22">
      <c r="A6" s="4">
        <v>12165853</v>
      </c>
      <c r="B6" s="4" t="s">
        <v>8</v>
      </c>
      <c r="C6" s="5" t="s">
        <v>9</v>
      </c>
      <c r="D6" s="4">
        <v>72</v>
      </c>
      <c r="E6" s="4" t="s">
        <v>10</v>
      </c>
      <c r="F6" s="4">
        <v>90</v>
      </c>
      <c r="G6" s="4" t="s">
        <v>11</v>
      </c>
      <c r="H6" s="4">
        <v>73</v>
      </c>
      <c r="I6" s="4" t="s">
        <v>12</v>
      </c>
      <c r="J6" s="4">
        <v>66</v>
      </c>
      <c r="K6" s="4" t="s">
        <v>12</v>
      </c>
      <c r="L6" s="4">
        <v>94</v>
      </c>
      <c r="M6" s="4" t="s">
        <v>11</v>
      </c>
      <c r="N6" s="4">
        <v>85</v>
      </c>
      <c r="O6" s="4" t="s">
        <v>12</v>
      </c>
      <c r="P6" s="4">
        <f>D6+F6+H6+J6+L6+N6</f>
        <v>480</v>
      </c>
      <c r="Q6" s="4">
        <f>ROUNDUP(P6/6,2)</f>
        <v>80</v>
      </c>
      <c r="R6" s="6" t="s">
        <v>13</v>
      </c>
      <c r="S6" s="92" t="s">
        <v>152</v>
      </c>
    </row>
    <row r="7" spans="1:22">
      <c r="A7" s="4">
        <v>12165854</v>
      </c>
      <c r="B7" s="4" t="s">
        <v>8</v>
      </c>
      <c r="C7" s="5" t="s">
        <v>14</v>
      </c>
      <c r="D7" s="4">
        <v>92</v>
      </c>
      <c r="E7" s="4" t="s">
        <v>15</v>
      </c>
      <c r="F7" s="4">
        <v>86</v>
      </c>
      <c r="G7" s="4" t="s">
        <v>11</v>
      </c>
      <c r="H7" s="4">
        <v>84</v>
      </c>
      <c r="I7" s="4" t="s">
        <v>11</v>
      </c>
      <c r="J7" s="4">
        <v>77</v>
      </c>
      <c r="K7" s="4" t="s">
        <v>11</v>
      </c>
      <c r="L7" s="4">
        <v>98</v>
      </c>
      <c r="M7" s="4" t="s">
        <v>15</v>
      </c>
      <c r="N7" s="4">
        <v>87</v>
      </c>
      <c r="O7" s="4" t="s">
        <v>12</v>
      </c>
      <c r="P7" s="4">
        <f t="shared" ref="P7:P71" si="0">D7+F7+H7+J7+L7+N7</f>
        <v>524</v>
      </c>
      <c r="Q7" s="4">
        <f t="shared" ref="Q7:Q71" si="1">ROUNDUP(P7/6,2)</f>
        <v>87.34</v>
      </c>
      <c r="R7" s="6" t="s">
        <v>13</v>
      </c>
      <c r="S7" s="92"/>
    </row>
    <row r="8" spans="1:22">
      <c r="A8" s="4">
        <v>12165855</v>
      </c>
      <c r="B8" s="4" t="s">
        <v>8</v>
      </c>
      <c r="C8" s="5" t="s">
        <v>16</v>
      </c>
      <c r="D8" s="4">
        <v>81</v>
      </c>
      <c r="E8" s="4" t="s">
        <v>12</v>
      </c>
      <c r="F8" s="4">
        <v>86</v>
      </c>
      <c r="G8" s="4" t="s">
        <v>11</v>
      </c>
      <c r="H8" s="4">
        <v>74</v>
      </c>
      <c r="I8" s="4" t="s">
        <v>12</v>
      </c>
      <c r="J8" s="4">
        <v>78</v>
      </c>
      <c r="K8" s="4" t="s">
        <v>11</v>
      </c>
      <c r="L8" s="4">
        <v>96</v>
      </c>
      <c r="M8" s="4" t="s">
        <v>15</v>
      </c>
      <c r="N8" s="4">
        <v>83</v>
      </c>
      <c r="O8" s="4" t="s">
        <v>12</v>
      </c>
      <c r="P8" s="4">
        <f t="shared" si="0"/>
        <v>498</v>
      </c>
      <c r="Q8" s="4">
        <f t="shared" si="1"/>
        <v>83</v>
      </c>
      <c r="R8" s="6" t="s">
        <v>13</v>
      </c>
      <c r="S8" s="92"/>
    </row>
    <row r="9" spans="1:22">
      <c r="A9" s="4">
        <v>12165856</v>
      </c>
      <c r="B9" s="4" t="s">
        <v>8</v>
      </c>
      <c r="C9" s="5" t="s">
        <v>17</v>
      </c>
      <c r="D9" s="4">
        <v>83</v>
      </c>
      <c r="E9" s="4" t="s">
        <v>12</v>
      </c>
      <c r="F9" s="4">
        <v>98</v>
      </c>
      <c r="G9" s="4" t="s">
        <v>15</v>
      </c>
      <c r="H9" s="4">
        <v>91</v>
      </c>
      <c r="I9" s="4" t="s">
        <v>15</v>
      </c>
      <c r="J9" s="4">
        <v>98</v>
      </c>
      <c r="K9" s="4" t="s">
        <v>15</v>
      </c>
      <c r="L9" s="4">
        <v>100</v>
      </c>
      <c r="M9" s="4" t="s">
        <v>15</v>
      </c>
      <c r="N9" s="4">
        <v>94</v>
      </c>
      <c r="O9" s="4" t="s">
        <v>15</v>
      </c>
      <c r="P9" s="4">
        <f t="shared" si="0"/>
        <v>564</v>
      </c>
      <c r="Q9" s="4">
        <f t="shared" si="1"/>
        <v>94</v>
      </c>
      <c r="R9" s="6" t="s">
        <v>13</v>
      </c>
      <c r="S9" s="92"/>
      <c r="V9" s="2"/>
    </row>
    <row r="10" spans="1:22">
      <c r="A10" s="4">
        <v>12165857</v>
      </c>
      <c r="B10" s="4" t="s">
        <v>8</v>
      </c>
      <c r="C10" s="5" t="s">
        <v>18</v>
      </c>
      <c r="D10" s="4">
        <v>92</v>
      </c>
      <c r="E10" s="4" t="s">
        <v>15</v>
      </c>
      <c r="F10" s="4">
        <v>90</v>
      </c>
      <c r="G10" s="4" t="s">
        <v>11</v>
      </c>
      <c r="H10" s="4">
        <v>95</v>
      </c>
      <c r="I10" s="4" t="s">
        <v>15</v>
      </c>
      <c r="J10" s="4">
        <v>78</v>
      </c>
      <c r="K10" s="4" t="s">
        <v>11</v>
      </c>
      <c r="L10" s="4">
        <v>95</v>
      </c>
      <c r="M10" s="4" t="s">
        <v>15</v>
      </c>
      <c r="N10" s="4">
        <v>91</v>
      </c>
      <c r="O10" s="4" t="s">
        <v>11</v>
      </c>
      <c r="P10" s="4">
        <f t="shared" si="0"/>
        <v>541</v>
      </c>
      <c r="Q10" s="4">
        <f t="shared" si="1"/>
        <v>90.17</v>
      </c>
      <c r="R10" s="6" t="s">
        <v>13</v>
      </c>
      <c r="S10" s="92"/>
    </row>
    <row r="11" spans="1:22">
      <c r="A11" s="4">
        <v>12165858</v>
      </c>
      <c r="B11" s="4" t="s">
        <v>8</v>
      </c>
      <c r="C11" s="5" t="s">
        <v>19</v>
      </c>
      <c r="D11" s="4">
        <v>82</v>
      </c>
      <c r="E11" s="4" t="s">
        <v>12</v>
      </c>
      <c r="F11" s="4">
        <v>85</v>
      </c>
      <c r="G11" s="4" t="s">
        <v>12</v>
      </c>
      <c r="H11" s="4">
        <v>69</v>
      </c>
      <c r="I11" s="4" t="s">
        <v>20</v>
      </c>
      <c r="J11" s="4">
        <v>79</v>
      </c>
      <c r="K11" s="4" t="s">
        <v>11</v>
      </c>
      <c r="L11" s="4">
        <v>95</v>
      </c>
      <c r="M11" s="4" t="s">
        <v>15</v>
      </c>
      <c r="N11" s="4">
        <v>83</v>
      </c>
      <c r="O11" s="4" t="s">
        <v>12</v>
      </c>
      <c r="P11" s="4">
        <f t="shared" si="0"/>
        <v>493</v>
      </c>
      <c r="Q11" s="4">
        <f t="shared" si="1"/>
        <v>82.17</v>
      </c>
      <c r="R11" s="6" t="s">
        <v>13</v>
      </c>
      <c r="S11" s="92"/>
    </row>
    <row r="12" spans="1:22">
      <c r="A12" s="4">
        <v>12165859</v>
      </c>
      <c r="B12" s="4" t="s">
        <v>8</v>
      </c>
      <c r="C12" s="5" t="s">
        <v>21</v>
      </c>
      <c r="D12" s="4">
        <v>79</v>
      </c>
      <c r="E12" s="4" t="s">
        <v>20</v>
      </c>
      <c r="F12" s="4">
        <v>84</v>
      </c>
      <c r="G12" s="4" t="s">
        <v>12</v>
      </c>
      <c r="H12" s="4">
        <v>48</v>
      </c>
      <c r="I12" s="4" t="s">
        <v>22</v>
      </c>
      <c r="J12" s="4">
        <v>62</v>
      </c>
      <c r="K12" s="4" t="s">
        <v>20</v>
      </c>
      <c r="L12" s="4">
        <v>94</v>
      </c>
      <c r="M12" s="4" t="s">
        <v>11</v>
      </c>
      <c r="N12" s="4">
        <v>88</v>
      </c>
      <c r="O12" s="4" t="s">
        <v>11</v>
      </c>
      <c r="P12" s="4">
        <f t="shared" si="0"/>
        <v>455</v>
      </c>
      <c r="Q12" s="4">
        <f t="shared" si="1"/>
        <v>75.84</v>
      </c>
      <c r="R12" s="6" t="s">
        <v>13</v>
      </c>
      <c r="S12" s="92"/>
    </row>
    <row r="13" spans="1:22">
      <c r="A13" s="4">
        <v>12165860</v>
      </c>
      <c r="B13" s="4" t="s">
        <v>23</v>
      </c>
      <c r="C13" s="5" t="s">
        <v>24</v>
      </c>
      <c r="D13" s="4">
        <v>54</v>
      </c>
      <c r="E13" s="4" t="s">
        <v>25</v>
      </c>
      <c r="F13" s="4">
        <v>81</v>
      </c>
      <c r="G13" s="4" t="s">
        <v>12</v>
      </c>
      <c r="H13" s="4">
        <v>60</v>
      </c>
      <c r="I13" s="4" t="s">
        <v>20</v>
      </c>
      <c r="J13" s="4">
        <v>57</v>
      </c>
      <c r="K13" s="4" t="s">
        <v>20</v>
      </c>
      <c r="L13" s="4">
        <v>95</v>
      </c>
      <c r="M13" s="4" t="s">
        <v>15</v>
      </c>
      <c r="N13" s="4">
        <v>67</v>
      </c>
      <c r="O13" s="4" t="s">
        <v>22</v>
      </c>
      <c r="P13" s="4">
        <f t="shared" si="0"/>
        <v>414</v>
      </c>
      <c r="Q13" s="4">
        <f t="shared" si="1"/>
        <v>69</v>
      </c>
      <c r="R13" s="6" t="s">
        <v>13</v>
      </c>
      <c r="S13" s="92"/>
    </row>
    <row r="14" spans="1:22">
      <c r="A14" s="4">
        <v>12165861</v>
      </c>
      <c r="B14" s="4" t="s">
        <v>23</v>
      </c>
      <c r="C14" s="5" t="s">
        <v>26</v>
      </c>
      <c r="D14" s="4">
        <v>54</v>
      </c>
      <c r="E14" s="4" t="s">
        <v>25</v>
      </c>
      <c r="F14" s="4">
        <v>91</v>
      </c>
      <c r="G14" s="4" t="s">
        <v>11</v>
      </c>
      <c r="H14" s="4">
        <v>56</v>
      </c>
      <c r="I14" s="4" t="s">
        <v>10</v>
      </c>
      <c r="J14" s="4">
        <v>65</v>
      </c>
      <c r="K14" s="4" t="s">
        <v>20</v>
      </c>
      <c r="L14" s="4">
        <v>81</v>
      </c>
      <c r="M14" s="4" t="s">
        <v>20</v>
      </c>
      <c r="N14" s="4">
        <v>76</v>
      </c>
      <c r="O14" s="4" t="s">
        <v>10</v>
      </c>
      <c r="P14" s="4">
        <f t="shared" si="0"/>
        <v>423</v>
      </c>
      <c r="Q14" s="4">
        <f t="shared" si="1"/>
        <v>70.5</v>
      </c>
      <c r="R14" s="6" t="s">
        <v>13</v>
      </c>
      <c r="S14" s="92"/>
    </row>
    <row r="15" spans="1:22">
      <c r="A15" s="4">
        <v>12165862</v>
      </c>
      <c r="B15" s="4" t="s">
        <v>23</v>
      </c>
      <c r="C15" s="5" t="s">
        <v>27</v>
      </c>
      <c r="D15" s="4">
        <v>83</v>
      </c>
      <c r="E15" s="4" t="s">
        <v>12</v>
      </c>
      <c r="F15" s="4">
        <v>96</v>
      </c>
      <c r="G15" s="4" t="s">
        <v>15</v>
      </c>
      <c r="H15" s="4">
        <v>99</v>
      </c>
      <c r="I15" s="4" t="s">
        <v>15</v>
      </c>
      <c r="J15" s="4">
        <v>97</v>
      </c>
      <c r="K15" s="4" t="s">
        <v>15</v>
      </c>
      <c r="L15" s="4">
        <v>99</v>
      </c>
      <c r="M15" s="4" t="s">
        <v>15</v>
      </c>
      <c r="N15" s="4">
        <v>99</v>
      </c>
      <c r="O15" s="4" t="s">
        <v>15</v>
      </c>
      <c r="P15" s="4">
        <f t="shared" si="0"/>
        <v>573</v>
      </c>
      <c r="Q15" s="4">
        <f t="shared" si="1"/>
        <v>95.5</v>
      </c>
      <c r="R15" s="6" t="s">
        <v>13</v>
      </c>
      <c r="S15" s="92"/>
    </row>
    <row r="16" spans="1:22">
      <c r="A16" s="4">
        <v>12165863</v>
      </c>
      <c r="B16" s="4" t="s">
        <v>23</v>
      </c>
      <c r="C16" s="5" t="s">
        <v>28</v>
      </c>
      <c r="D16" s="4">
        <v>87</v>
      </c>
      <c r="E16" s="4" t="s">
        <v>11</v>
      </c>
      <c r="F16" s="4">
        <v>84</v>
      </c>
      <c r="G16" s="4" t="s">
        <v>12</v>
      </c>
      <c r="H16" s="4">
        <v>93</v>
      </c>
      <c r="I16" s="4" t="s">
        <v>15</v>
      </c>
      <c r="J16" s="4">
        <v>71</v>
      </c>
      <c r="K16" s="4" t="s">
        <v>12</v>
      </c>
      <c r="L16" s="4">
        <v>97</v>
      </c>
      <c r="M16" s="4" t="s">
        <v>15</v>
      </c>
      <c r="N16" s="4">
        <v>83</v>
      </c>
      <c r="O16" s="4" t="s">
        <v>12</v>
      </c>
      <c r="P16" s="4">
        <f t="shared" si="0"/>
        <v>515</v>
      </c>
      <c r="Q16" s="4">
        <f t="shared" si="1"/>
        <v>85.84</v>
      </c>
      <c r="R16" s="6" t="s">
        <v>13</v>
      </c>
      <c r="S16" s="92"/>
    </row>
    <row r="17" spans="1:19">
      <c r="A17" s="4">
        <v>12165864</v>
      </c>
      <c r="B17" s="4" t="s">
        <v>23</v>
      </c>
      <c r="C17" s="5" t="s">
        <v>29</v>
      </c>
      <c r="D17" s="4">
        <v>62</v>
      </c>
      <c r="E17" s="4" t="s">
        <v>22</v>
      </c>
      <c r="F17" s="4">
        <v>75</v>
      </c>
      <c r="G17" s="4" t="s">
        <v>10</v>
      </c>
      <c r="H17" s="4">
        <v>45</v>
      </c>
      <c r="I17" s="4" t="s">
        <v>22</v>
      </c>
      <c r="J17" s="4">
        <v>45</v>
      </c>
      <c r="K17" s="4" t="s">
        <v>22</v>
      </c>
      <c r="L17" s="4">
        <v>95</v>
      </c>
      <c r="M17" s="4" t="s">
        <v>15</v>
      </c>
      <c r="N17" s="4">
        <v>72</v>
      </c>
      <c r="O17" s="4" t="s">
        <v>10</v>
      </c>
      <c r="P17" s="4">
        <f t="shared" si="0"/>
        <v>394</v>
      </c>
      <c r="Q17" s="4">
        <f t="shared" si="1"/>
        <v>65.67</v>
      </c>
      <c r="R17" s="6" t="s">
        <v>13</v>
      </c>
      <c r="S17" s="92"/>
    </row>
    <row r="18" spans="1:19">
      <c r="A18" s="4">
        <v>12165865</v>
      </c>
      <c r="B18" s="4" t="s">
        <v>23</v>
      </c>
      <c r="C18" s="5" t="s">
        <v>30</v>
      </c>
      <c r="D18" s="4">
        <v>77</v>
      </c>
      <c r="E18" s="4" t="s">
        <v>20</v>
      </c>
      <c r="F18" s="4">
        <v>95</v>
      </c>
      <c r="G18" s="4" t="s">
        <v>15</v>
      </c>
      <c r="H18" s="4">
        <v>94</v>
      </c>
      <c r="I18" s="4" t="s">
        <v>15</v>
      </c>
      <c r="J18" s="4">
        <v>97</v>
      </c>
      <c r="K18" s="4" t="s">
        <v>15</v>
      </c>
      <c r="L18" s="4">
        <v>99</v>
      </c>
      <c r="M18" s="4" t="s">
        <v>15</v>
      </c>
      <c r="N18" s="4">
        <v>95</v>
      </c>
      <c r="O18" s="4" t="s">
        <v>15</v>
      </c>
      <c r="P18" s="4">
        <f t="shared" si="0"/>
        <v>557</v>
      </c>
      <c r="Q18" s="4">
        <f t="shared" si="1"/>
        <v>92.84</v>
      </c>
      <c r="R18" s="6" t="s">
        <v>13</v>
      </c>
      <c r="S18" s="92"/>
    </row>
    <row r="19" spans="1:19">
      <c r="A19" s="4">
        <v>12165866</v>
      </c>
      <c r="B19" s="4" t="s">
        <v>23</v>
      </c>
      <c r="C19" s="5" t="s">
        <v>31</v>
      </c>
      <c r="D19" s="4">
        <v>50</v>
      </c>
      <c r="E19" s="4" t="s">
        <v>32</v>
      </c>
      <c r="F19" s="4">
        <v>69</v>
      </c>
      <c r="G19" s="4" t="s">
        <v>10</v>
      </c>
      <c r="H19" s="4">
        <v>50</v>
      </c>
      <c r="I19" s="4" t="s">
        <v>22</v>
      </c>
      <c r="J19" s="4">
        <v>45</v>
      </c>
      <c r="K19" s="4" t="s">
        <v>22</v>
      </c>
      <c r="L19" s="4">
        <v>81</v>
      </c>
      <c r="M19" s="4" t="s">
        <v>20</v>
      </c>
      <c r="N19" s="4">
        <v>59</v>
      </c>
      <c r="O19" s="4" t="s">
        <v>25</v>
      </c>
      <c r="P19" s="4">
        <f t="shared" si="0"/>
        <v>354</v>
      </c>
      <c r="Q19" s="4">
        <f t="shared" si="1"/>
        <v>59</v>
      </c>
      <c r="R19" s="6" t="s">
        <v>13</v>
      </c>
      <c r="S19" s="92"/>
    </row>
    <row r="20" spans="1:19">
      <c r="A20" s="4">
        <v>12165867</v>
      </c>
      <c r="B20" s="4" t="s">
        <v>23</v>
      </c>
      <c r="C20" s="5" t="s">
        <v>33</v>
      </c>
      <c r="D20" s="4">
        <v>54</v>
      </c>
      <c r="E20" s="4" t="s">
        <v>25</v>
      </c>
      <c r="F20" s="4">
        <v>82</v>
      </c>
      <c r="G20" s="4" t="s">
        <v>12</v>
      </c>
      <c r="H20" s="4">
        <v>49</v>
      </c>
      <c r="I20" s="4" t="s">
        <v>22</v>
      </c>
      <c r="J20" s="4">
        <v>57</v>
      </c>
      <c r="K20" s="4" t="s">
        <v>20</v>
      </c>
      <c r="L20" s="4">
        <v>90</v>
      </c>
      <c r="M20" s="4" t="s">
        <v>11</v>
      </c>
      <c r="N20" s="4">
        <v>79</v>
      </c>
      <c r="O20" s="4" t="s">
        <v>20</v>
      </c>
      <c r="P20" s="4">
        <f t="shared" si="0"/>
        <v>411</v>
      </c>
      <c r="Q20" s="4">
        <f t="shared" si="1"/>
        <v>68.5</v>
      </c>
      <c r="R20" s="6" t="s">
        <v>13</v>
      </c>
      <c r="S20" s="92"/>
    </row>
    <row r="21" spans="1:19">
      <c r="A21" s="4">
        <v>12165868</v>
      </c>
      <c r="B21" s="4" t="s">
        <v>23</v>
      </c>
      <c r="C21" s="5" t="s">
        <v>34</v>
      </c>
      <c r="D21" s="4">
        <v>61</v>
      </c>
      <c r="E21" s="4" t="s">
        <v>22</v>
      </c>
      <c r="F21" s="4">
        <v>77</v>
      </c>
      <c r="G21" s="4" t="s">
        <v>20</v>
      </c>
      <c r="H21" s="4">
        <v>62</v>
      </c>
      <c r="I21" s="4" t="s">
        <v>20</v>
      </c>
      <c r="J21" s="4">
        <v>53</v>
      </c>
      <c r="K21" s="4" t="s">
        <v>10</v>
      </c>
      <c r="L21" s="4">
        <v>83</v>
      </c>
      <c r="M21" s="4" t="s">
        <v>12</v>
      </c>
      <c r="N21" s="4">
        <v>68</v>
      </c>
      <c r="O21" s="4" t="s">
        <v>22</v>
      </c>
      <c r="P21" s="4">
        <f t="shared" si="0"/>
        <v>404</v>
      </c>
      <c r="Q21" s="4">
        <f t="shared" si="1"/>
        <v>67.34</v>
      </c>
      <c r="R21" s="6" t="s">
        <v>13</v>
      </c>
      <c r="S21" s="92"/>
    </row>
    <row r="22" spans="1:19">
      <c r="A22" s="4">
        <v>12165869</v>
      </c>
      <c r="B22" s="4" t="s">
        <v>23</v>
      </c>
      <c r="C22" s="5" t="s">
        <v>35</v>
      </c>
      <c r="D22" s="4">
        <v>70</v>
      </c>
      <c r="E22" s="4" t="s">
        <v>10</v>
      </c>
      <c r="F22" s="4">
        <v>82</v>
      </c>
      <c r="G22" s="4" t="s">
        <v>12</v>
      </c>
      <c r="H22" s="4">
        <v>85</v>
      </c>
      <c r="I22" s="4" t="s">
        <v>11</v>
      </c>
      <c r="J22" s="4">
        <v>68</v>
      </c>
      <c r="K22" s="4" t="s">
        <v>12</v>
      </c>
      <c r="L22" s="4">
        <v>95</v>
      </c>
      <c r="M22" s="4" t="s">
        <v>15</v>
      </c>
      <c r="N22" s="4">
        <v>82</v>
      </c>
      <c r="O22" s="4" t="s">
        <v>20</v>
      </c>
      <c r="P22" s="4">
        <f t="shared" si="0"/>
        <v>482</v>
      </c>
      <c r="Q22" s="4">
        <f t="shared" si="1"/>
        <v>80.34</v>
      </c>
      <c r="R22" s="6" t="s">
        <v>13</v>
      </c>
      <c r="S22" s="92"/>
    </row>
    <row r="23" spans="1:19">
      <c r="A23" s="4">
        <v>12165870</v>
      </c>
      <c r="B23" s="4" t="s">
        <v>23</v>
      </c>
      <c r="C23" s="5" t="s">
        <v>36</v>
      </c>
      <c r="D23" s="4">
        <v>74</v>
      </c>
      <c r="E23" s="4" t="s">
        <v>20</v>
      </c>
      <c r="F23" s="4">
        <v>79</v>
      </c>
      <c r="G23" s="4" t="s">
        <v>20</v>
      </c>
      <c r="H23" s="4">
        <v>85</v>
      </c>
      <c r="I23" s="4" t="s">
        <v>11</v>
      </c>
      <c r="J23" s="4">
        <v>79</v>
      </c>
      <c r="K23" s="4" t="s">
        <v>11</v>
      </c>
      <c r="L23" s="4">
        <v>96</v>
      </c>
      <c r="M23" s="4" t="s">
        <v>15</v>
      </c>
      <c r="N23" s="4">
        <v>89</v>
      </c>
      <c r="O23" s="4" t="s">
        <v>11</v>
      </c>
      <c r="P23" s="4">
        <f t="shared" si="0"/>
        <v>502</v>
      </c>
      <c r="Q23" s="4">
        <f t="shared" si="1"/>
        <v>83.67</v>
      </c>
      <c r="R23" s="6" t="s">
        <v>13</v>
      </c>
      <c r="S23" s="92"/>
    </row>
    <row r="24" spans="1:19">
      <c r="A24" s="4">
        <v>12165871</v>
      </c>
      <c r="B24" s="4" t="s">
        <v>23</v>
      </c>
      <c r="C24" s="5" t="s">
        <v>37</v>
      </c>
      <c r="D24" s="4">
        <v>78</v>
      </c>
      <c r="E24" s="4" t="s">
        <v>20</v>
      </c>
      <c r="F24" s="4">
        <v>89</v>
      </c>
      <c r="G24" s="4" t="s">
        <v>11</v>
      </c>
      <c r="H24" s="4">
        <v>85</v>
      </c>
      <c r="I24" s="4" t="s">
        <v>11</v>
      </c>
      <c r="J24" s="4">
        <v>64</v>
      </c>
      <c r="K24" s="4" t="s">
        <v>20</v>
      </c>
      <c r="L24" s="4">
        <v>78</v>
      </c>
      <c r="M24" s="4" t="s">
        <v>20</v>
      </c>
      <c r="N24" s="4">
        <v>86</v>
      </c>
      <c r="O24" s="4" t="s">
        <v>12</v>
      </c>
      <c r="P24" s="4">
        <f t="shared" si="0"/>
        <v>480</v>
      </c>
      <c r="Q24" s="4">
        <f t="shared" si="1"/>
        <v>80</v>
      </c>
      <c r="R24" s="6" t="s">
        <v>13</v>
      </c>
      <c r="S24" s="92"/>
    </row>
    <row r="25" spans="1:19">
      <c r="A25" s="4">
        <v>12165872</v>
      </c>
      <c r="B25" s="4" t="s">
        <v>23</v>
      </c>
      <c r="C25" s="5" t="s">
        <v>38</v>
      </c>
      <c r="D25" s="4">
        <v>74</v>
      </c>
      <c r="E25" s="4" t="s">
        <v>20</v>
      </c>
      <c r="F25" s="4">
        <v>74</v>
      </c>
      <c r="G25" s="4" t="s">
        <v>10</v>
      </c>
      <c r="H25" s="4">
        <v>56</v>
      </c>
      <c r="I25" s="4" t="s">
        <v>10</v>
      </c>
      <c r="J25" s="4">
        <v>53</v>
      </c>
      <c r="K25" s="4" t="s">
        <v>10</v>
      </c>
      <c r="L25" s="4">
        <v>83</v>
      </c>
      <c r="M25" s="4" t="s">
        <v>12</v>
      </c>
      <c r="N25" s="4">
        <v>82</v>
      </c>
      <c r="O25" s="4" t="s">
        <v>20</v>
      </c>
      <c r="P25" s="4">
        <f t="shared" si="0"/>
        <v>422</v>
      </c>
      <c r="Q25" s="4">
        <f t="shared" si="1"/>
        <v>70.34</v>
      </c>
      <c r="R25" s="6" t="s">
        <v>13</v>
      </c>
      <c r="S25" s="92"/>
    </row>
    <row r="26" spans="1:19">
      <c r="A26" s="4">
        <v>12165873</v>
      </c>
      <c r="B26" s="4" t="s">
        <v>23</v>
      </c>
      <c r="C26" s="5" t="s">
        <v>39</v>
      </c>
      <c r="D26" s="4">
        <v>55</v>
      </c>
      <c r="E26" s="4" t="s">
        <v>25</v>
      </c>
      <c r="F26" s="4">
        <v>79</v>
      </c>
      <c r="G26" s="4" t="s">
        <v>20</v>
      </c>
      <c r="H26" s="4">
        <v>78</v>
      </c>
      <c r="I26" s="4" t="s">
        <v>12</v>
      </c>
      <c r="J26" s="4">
        <v>79</v>
      </c>
      <c r="K26" s="4" t="s">
        <v>11</v>
      </c>
      <c r="L26" s="4">
        <v>86</v>
      </c>
      <c r="M26" s="4" t="s">
        <v>12</v>
      </c>
      <c r="N26" s="4">
        <v>91</v>
      </c>
      <c r="O26" s="4" t="s">
        <v>11</v>
      </c>
      <c r="P26" s="4">
        <f t="shared" si="0"/>
        <v>468</v>
      </c>
      <c r="Q26" s="4">
        <f t="shared" si="1"/>
        <v>78</v>
      </c>
      <c r="R26" s="6" t="s">
        <v>13</v>
      </c>
      <c r="S26" s="92"/>
    </row>
    <row r="27" spans="1:19">
      <c r="A27" s="4">
        <v>12165874</v>
      </c>
      <c r="B27" s="4" t="s">
        <v>23</v>
      </c>
      <c r="C27" s="5" t="s">
        <v>40</v>
      </c>
      <c r="D27" s="4">
        <v>86</v>
      </c>
      <c r="E27" s="4" t="s">
        <v>11</v>
      </c>
      <c r="F27" s="4">
        <v>90</v>
      </c>
      <c r="G27" s="4" t="s">
        <v>11</v>
      </c>
      <c r="H27" s="4">
        <v>97</v>
      </c>
      <c r="I27" s="4" t="s">
        <v>15</v>
      </c>
      <c r="J27" s="4">
        <v>82</v>
      </c>
      <c r="K27" s="4" t="s">
        <v>11</v>
      </c>
      <c r="L27" s="4">
        <v>93</v>
      </c>
      <c r="M27" s="4" t="s">
        <v>11</v>
      </c>
      <c r="N27" s="4">
        <v>82</v>
      </c>
      <c r="O27" s="4" t="s">
        <v>20</v>
      </c>
      <c r="P27" s="4">
        <f t="shared" si="0"/>
        <v>530</v>
      </c>
      <c r="Q27" s="4">
        <f t="shared" si="1"/>
        <v>88.34</v>
      </c>
      <c r="R27" s="6" t="s">
        <v>13</v>
      </c>
      <c r="S27" s="92"/>
    </row>
    <row r="28" spans="1:19">
      <c r="A28" s="4">
        <v>12165875</v>
      </c>
      <c r="B28" s="4" t="s">
        <v>23</v>
      </c>
      <c r="C28" s="5" t="s">
        <v>41</v>
      </c>
      <c r="D28" s="4">
        <v>85</v>
      </c>
      <c r="E28" s="4" t="s">
        <v>11</v>
      </c>
      <c r="F28" s="4">
        <v>91</v>
      </c>
      <c r="G28" s="4" t="s">
        <v>11</v>
      </c>
      <c r="H28" s="4">
        <v>87</v>
      </c>
      <c r="I28" s="4" t="s">
        <v>11</v>
      </c>
      <c r="J28" s="4">
        <v>83</v>
      </c>
      <c r="K28" s="4" t="s">
        <v>11</v>
      </c>
      <c r="L28" s="4">
        <v>95</v>
      </c>
      <c r="M28" s="4" t="s">
        <v>15</v>
      </c>
      <c r="N28" s="4">
        <v>90</v>
      </c>
      <c r="O28" s="4" t="s">
        <v>11</v>
      </c>
      <c r="P28" s="4">
        <f t="shared" si="0"/>
        <v>531</v>
      </c>
      <c r="Q28" s="4">
        <f t="shared" si="1"/>
        <v>88.5</v>
      </c>
      <c r="R28" s="6" t="s">
        <v>13</v>
      </c>
      <c r="S28" s="92"/>
    </row>
    <row r="29" spans="1:19">
      <c r="A29" s="4">
        <v>2165876</v>
      </c>
      <c r="B29" s="4" t="s">
        <v>23</v>
      </c>
      <c r="C29" s="5" t="s">
        <v>42</v>
      </c>
      <c r="D29" s="4">
        <v>72</v>
      </c>
      <c r="E29" s="4" t="s">
        <v>10</v>
      </c>
      <c r="F29" s="4">
        <v>83</v>
      </c>
      <c r="G29" s="4" t="s">
        <v>12</v>
      </c>
      <c r="H29" s="4">
        <v>92</v>
      </c>
      <c r="I29" s="4" t="s">
        <v>15</v>
      </c>
      <c r="J29" s="4">
        <v>93</v>
      </c>
      <c r="K29" s="4" t="s">
        <v>15</v>
      </c>
      <c r="L29" s="4">
        <v>91</v>
      </c>
      <c r="M29" s="4" t="s">
        <v>11</v>
      </c>
      <c r="N29" s="4">
        <v>94</v>
      </c>
      <c r="O29" s="4" t="s">
        <v>15</v>
      </c>
      <c r="P29" s="4">
        <f t="shared" si="0"/>
        <v>525</v>
      </c>
      <c r="Q29" s="4">
        <f t="shared" si="1"/>
        <v>87.5</v>
      </c>
      <c r="R29" s="6" t="s">
        <v>13</v>
      </c>
      <c r="S29" s="92"/>
    </row>
    <row r="30" spans="1:19">
      <c r="A30" s="4">
        <v>12165877</v>
      </c>
      <c r="B30" s="4" t="s">
        <v>8</v>
      </c>
      <c r="C30" s="5" t="s">
        <v>43</v>
      </c>
      <c r="D30" s="4">
        <v>75</v>
      </c>
      <c r="E30" s="4" t="s">
        <v>20</v>
      </c>
      <c r="F30" s="4">
        <v>95</v>
      </c>
      <c r="G30" s="4" t="s">
        <v>15</v>
      </c>
      <c r="H30" s="4">
        <v>59</v>
      </c>
      <c r="I30" s="4" t="s">
        <v>10</v>
      </c>
      <c r="J30" s="4">
        <v>59</v>
      </c>
      <c r="K30" s="4" t="s">
        <v>20</v>
      </c>
      <c r="L30" s="4">
        <v>85</v>
      </c>
      <c r="M30" s="4" t="s">
        <v>12</v>
      </c>
      <c r="N30" s="4">
        <v>90</v>
      </c>
      <c r="O30" s="4" t="s">
        <v>11</v>
      </c>
      <c r="P30" s="4">
        <f t="shared" si="0"/>
        <v>463</v>
      </c>
      <c r="Q30" s="4">
        <f t="shared" si="1"/>
        <v>77.17</v>
      </c>
      <c r="R30" s="6" t="s">
        <v>13</v>
      </c>
      <c r="S30" s="92"/>
    </row>
    <row r="31" spans="1:19">
      <c r="A31" s="4">
        <v>12165878</v>
      </c>
      <c r="B31" s="4" t="s">
        <v>8</v>
      </c>
      <c r="C31" s="5" t="s">
        <v>44</v>
      </c>
      <c r="D31" s="4">
        <v>60</v>
      </c>
      <c r="E31" s="4" t="s">
        <v>25</v>
      </c>
      <c r="F31" s="4">
        <v>73</v>
      </c>
      <c r="G31" s="4" t="s">
        <v>10</v>
      </c>
      <c r="H31" s="4">
        <v>50</v>
      </c>
      <c r="I31" s="4" t="s">
        <v>22</v>
      </c>
      <c r="J31" s="4">
        <v>48</v>
      </c>
      <c r="K31" s="4" t="s">
        <v>22</v>
      </c>
      <c r="L31" s="4">
        <v>77</v>
      </c>
      <c r="M31" s="4" t="s">
        <v>20</v>
      </c>
      <c r="N31" s="4">
        <v>64</v>
      </c>
      <c r="O31" s="4" t="s">
        <v>25</v>
      </c>
      <c r="P31" s="4">
        <f t="shared" si="0"/>
        <v>372</v>
      </c>
      <c r="Q31" s="4">
        <f t="shared" si="1"/>
        <v>62</v>
      </c>
      <c r="R31" s="6" t="s">
        <v>13</v>
      </c>
      <c r="S31" s="92"/>
    </row>
    <row r="32" spans="1:19">
      <c r="A32" s="4">
        <v>12165879</v>
      </c>
      <c r="B32" s="4" t="s">
        <v>8</v>
      </c>
      <c r="C32" s="5" t="s">
        <v>45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>
        <f t="shared" si="0"/>
        <v>0</v>
      </c>
      <c r="Q32" s="15">
        <f t="shared" si="1"/>
        <v>0</v>
      </c>
      <c r="R32" s="16" t="s">
        <v>46</v>
      </c>
      <c r="S32" s="92"/>
    </row>
    <row r="33" spans="1:22">
      <c r="A33" s="4">
        <v>12165880</v>
      </c>
      <c r="B33" s="4" t="s">
        <v>8</v>
      </c>
      <c r="C33" s="5" t="s">
        <v>47</v>
      </c>
      <c r="D33" s="4">
        <v>59</v>
      </c>
      <c r="E33" s="4" t="s">
        <v>25</v>
      </c>
      <c r="F33" s="4">
        <v>88</v>
      </c>
      <c r="G33" s="4" t="s">
        <v>11</v>
      </c>
      <c r="H33" s="4">
        <v>54</v>
      </c>
      <c r="I33" s="4" t="s">
        <v>10</v>
      </c>
      <c r="J33" s="4">
        <v>50</v>
      </c>
      <c r="K33" s="4" t="s">
        <v>10</v>
      </c>
      <c r="L33" s="4">
        <v>72</v>
      </c>
      <c r="M33" s="4" t="s">
        <v>10</v>
      </c>
      <c r="N33" s="4">
        <v>62</v>
      </c>
      <c r="O33" s="4" t="s">
        <v>25</v>
      </c>
      <c r="P33" s="4">
        <f t="shared" si="0"/>
        <v>385</v>
      </c>
      <c r="Q33" s="4">
        <f t="shared" si="1"/>
        <v>64.17</v>
      </c>
      <c r="R33" s="6" t="s">
        <v>13</v>
      </c>
      <c r="S33" s="92"/>
    </row>
    <row r="34" spans="1:22">
      <c r="A34" s="4">
        <v>12165881</v>
      </c>
      <c r="B34" s="4" t="s">
        <v>23</v>
      </c>
      <c r="C34" s="5" t="s">
        <v>48</v>
      </c>
      <c r="D34" s="4">
        <v>55</v>
      </c>
      <c r="E34" s="4" t="s">
        <v>25</v>
      </c>
      <c r="F34" s="4">
        <v>59</v>
      </c>
      <c r="G34" s="4" t="s">
        <v>25</v>
      </c>
      <c r="H34" s="4">
        <v>54</v>
      </c>
      <c r="I34" s="4" t="s">
        <v>10</v>
      </c>
      <c r="J34" s="4">
        <v>43</v>
      </c>
      <c r="K34" s="4" t="s">
        <v>22</v>
      </c>
      <c r="L34" s="4">
        <v>71</v>
      </c>
      <c r="M34" s="4" t="s">
        <v>10</v>
      </c>
      <c r="N34" s="4">
        <v>63</v>
      </c>
      <c r="O34" s="4" t="s">
        <v>25</v>
      </c>
      <c r="P34" s="4">
        <f t="shared" si="0"/>
        <v>345</v>
      </c>
      <c r="Q34" s="4">
        <f t="shared" si="1"/>
        <v>57.5</v>
      </c>
      <c r="R34" s="6" t="s">
        <v>13</v>
      </c>
      <c r="S34" s="92"/>
    </row>
    <row r="35" spans="1:22">
      <c r="A35" s="4">
        <v>12165882</v>
      </c>
      <c r="B35" s="4" t="s">
        <v>8</v>
      </c>
      <c r="C35" s="5" t="s">
        <v>49</v>
      </c>
      <c r="D35" s="4">
        <v>71</v>
      </c>
      <c r="E35" s="4" t="s">
        <v>10</v>
      </c>
      <c r="F35" s="4">
        <v>77</v>
      </c>
      <c r="G35" s="4" t="s">
        <v>20</v>
      </c>
      <c r="H35" s="4">
        <v>43</v>
      </c>
      <c r="I35" s="4" t="s">
        <v>22</v>
      </c>
      <c r="J35" s="4">
        <v>47</v>
      </c>
      <c r="K35" s="4" t="s">
        <v>22</v>
      </c>
      <c r="L35" s="4">
        <v>78</v>
      </c>
      <c r="M35" s="4" t="s">
        <v>20</v>
      </c>
      <c r="N35" s="4">
        <v>60</v>
      </c>
      <c r="O35" s="4" t="s">
        <v>25</v>
      </c>
      <c r="P35" s="4">
        <f t="shared" si="0"/>
        <v>376</v>
      </c>
      <c r="Q35" s="4">
        <f t="shared" si="1"/>
        <v>62.669999999999995</v>
      </c>
      <c r="R35" s="6" t="s">
        <v>13</v>
      </c>
      <c r="S35" s="82" t="s">
        <v>153</v>
      </c>
      <c r="V35" s="7"/>
    </row>
    <row r="36" spans="1:22">
      <c r="A36" s="4">
        <v>12165883</v>
      </c>
      <c r="B36" s="4" t="s">
        <v>8</v>
      </c>
      <c r="C36" s="5" t="s">
        <v>50</v>
      </c>
      <c r="D36" s="4">
        <v>58</v>
      </c>
      <c r="E36" s="4" t="s">
        <v>25</v>
      </c>
      <c r="F36" s="4">
        <v>83</v>
      </c>
      <c r="G36" s="4" t="s">
        <v>12</v>
      </c>
      <c r="H36" s="4">
        <v>65</v>
      </c>
      <c r="I36" s="4" t="s">
        <v>20</v>
      </c>
      <c r="J36" s="4">
        <v>57</v>
      </c>
      <c r="K36" s="4" t="s">
        <v>20</v>
      </c>
      <c r="L36" s="4">
        <v>84</v>
      </c>
      <c r="M36" s="4" t="s">
        <v>12</v>
      </c>
      <c r="N36" s="4">
        <v>74</v>
      </c>
      <c r="O36" s="4" t="s">
        <v>10</v>
      </c>
      <c r="P36" s="4">
        <f t="shared" si="0"/>
        <v>421</v>
      </c>
      <c r="Q36" s="4">
        <f t="shared" si="1"/>
        <v>70.17</v>
      </c>
      <c r="R36" s="6" t="s">
        <v>13</v>
      </c>
      <c r="S36" s="83"/>
    </row>
    <row r="37" spans="1:22">
      <c r="A37" s="4">
        <v>12165884</v>
      </c>
      <c r="B37" s="4" t="s">
        <v>8</v>
      </c>
      <c r="C37" s="5" t="s">
        <v>51</v>
      </c>
      <c r="D37" s="4">
        <v>84</v>
      </c>
      <c r="E37" s="4" t="s">
        <v>12</v>
      </c>
      <c r="F37" s="4">
        <v>87</v>
      </c>
      <c r="G37" s="4" t="s">
        <v>11</v>
      </c>
      <c r="H37" s="4">
        <v>59</v>
      </c>
      <c r="I37" s="4" t="s">
        <v>10</v>
      </c>
      <c r="J37" s="4">
        <v>73</v>
      </c>
      <c r="K37" s="4" t="s">
        <v>12</v>
      </c>
      <c r="L37" s="4">
        <v>88</v>
      </c>
      <c r="M37" s="4" t="s">
        <v>12</v>
      </c>
      <c r="N37" s="4">
        <v>80</v>
      </c>
      <c r="O37" s="4" t="s">
        <v>20</v>
      </c>
      <c r="P37" s="4">
        <f t="shared" si="0"/>
        <v>471</v>
      </c>
      <c r="Q37" s="4">
        <f t="shared" si="1"/>
        <v>78.5</v>
      </c>
      <c r="R37" s="6" t="s">
        <v>13</v>
      </c>
      <c r="S37" s="83"/>
    </row>
    <row r="38" spans="1:22">
      <c r="A38" s="4">
        <v>12165885</v>
      </c>
      <c r="B38" s="4" t="s">
        <v>8</v>
      </c>
      <c r="C38" s="5" t="s">
        <v>52</v>
      </c>
      <c r="D38" s="4">
        <v>67</v>
      </c>
      <c r="E38" s="4" t="s">
        <v>22</v>
      </c>
      <c r="F38" s="4">
        <v>77</v>
      </c>
      <c r="G38" s="4" t="s">
        <v>20</v>
      </c>
      <c r="H38" s="4">
        <v>58</v>
      </c>
      <c r="I38" s="4" t="s">
        <v>10</v>
      </c>
      <c r="J38" s="4">
        <v>49</v>
      </c>
      <c r="K38" s="4" t="s">
        <v>10</v>
      </c>
      <c r="L38" s="4">
        <v>69</v>
      </c>
      <c r="M38" s="4" t="s">
        <v>10</v>
      </c>
      <c r="N38" s="4">
        <v>68</v>
      </c>
      <c r="O38" s="4" t="s">
        <v>22</v>
      </c>
      <c r="P38" s="4">
        <f t="shared" si="0"/>
        <v>388</v>
      </c>
      <c r="Q38" s="4">
        <f t="shared" si="1"/>
        <v>64.67</v>
      </c>
      <c r="R38" s="6" t="s">
        <v>13</v>
      </c>
      <c r="S38" s="83"/>
    </row>
    <row r="39" spans="1:22">
      <c r="A39" s="4">
        <v>12165886</v>
      </c>
      <c r="B39" s="4" t="s">
        <v>8</v>
      </c>
      <c r="C39" s="5" t="s">
        <v>53</v>
      </c>
      <c r="D39" s="4">
        <v>64</v>
      </c>
      <c r="E39" s="4" t="s">
        <v>22</v>
      </c>
      <c r="F39" s="4">
        <v>84</v>
      </c>
      <c r="G39" s="4" t="s">
        <v>12</v>
      </c>
      <c r="H39" s="4">
        <v>74</v>
      </c>
      <c r="I39" s="4" t="s">
        <v>12</v>
      </c>
      <c r="J39" s="4">
        <v>58</v>
      </c>
      <c r="K39" s="4" t="s">
        <v>20</v>
      </c>
      <c r="L39" s="4">
        <v>85</v>
      </c>
      <c r="M39" s="4" t="s">
        <v>12</v>
      </c>
      <c r="N39" s="4">
        <v>75</v>
      </c>
      <c r="O39" s="4" t="s">
        <v>10</v>
      </c>
      <c r="P39" s="4">
        <f t="shared" si="0"/>
        <v>440</v>
      </c>
      <c r="Q39" s="4">
        <f t="shared" si="1"/>
        <v>73.34</v>
      </c>
      <c r="R39" s="6" t="s">
        <v>13</v>
      </c>
      <c r="S39" s="83"/>
    </row>
    <row r="40" spans="1:22">
      <c r="A40" s="4">
        <v>12165887</v>
      </c>
      <c r="B40" s="4" t="s">
        <v>8</v>
      </c>
      <c r="C40" s="5" t="s">
        <v>54</v>
      </c>
      <c r="D40" s="4">
        <v>67</v>
      </c>
      <c r="E40" s="4" t="s">
        <v>22</v>
      </c>
      <c r="F40" s="4">
        <v>77</v>
      </c>
      <c r="G40" s="4" t="s">
        <v>20</v>
      </c>
      <c r="H40" s="4">
        <v>50</v>
      </c>
      <c r="I40" s="4" t="s">
        <v>22</v>
      </c>
      <c r="J40" s="4">
        <v>41</v>
      </c>
      <c r="K40" s="4" t="s">
        <v>25</v>
      </c>
      <c r="L40" s="4">
        <v>59</v>
      </c>
      <c r="M40" s="4" t="s">
        <v>22</v>
      </c>
      <c r="N40" s="4">
        <v>69</v>
      </c>
      <c r="O40" s="4" t="s">
        <v>22</v>
      </c>
      <c r="P40" s="4">
        <f t="shared" si="0"/>
        <v>363</v>
      </c>
      <c r="Q40" s="4">
        <f t="shared" si="1"/>
        <v>60.5</v>
      </c>
      <c r="R40" s="6" t="s">
        <v>13</v>
      </c>
      <c r="S40" s="83"/>
    </row>
    <row r="41" spans="1:22">
      <c r="A41" s="4">
        <v>12165888</v>
      </c>
      <c r="B41" s="4" t="s">
        <v>8</v>
      </c>
      <c r="C41" s="5" t="s">
        <v>55</v>
      </c>
      <c r="D41" s="4">
        <v>69</v>
      </c>
      <c r="E41" s="4" t="s">
        <v>10</v>
      </c>
      <c r="F41" s="4">
        <v>81</v>
      </c>
      <c r="G41" s="4" t="s">
        <v>12</v>
      </c>
      <c r="H41" s="4">
        <v>70</v>
      </c>
      <c r="I41" s="4" t="s">
        <v>12</v>
      </c>
      <c r="J41" s="4">
        <v>65</v>
      </c>
      <c r="K41" s="4" t="s">
        <v>20</v>
      </c>
      <c r="L41" s="4">
        <v>87</v>
      </c>
      <c r="M41" s="4" t="s">
        <v>12</v>
      </c>
      <c r="N41" s="4">
        <v>82</v>
      </c>
      <c r="O41" s="4" t="s">
        <v>20</v>
      </c>
      <c r="P41" s="4">
        <f t="shared" si="0"/>
        <v>454</v>
      </c>
      <c r="Q41" s="4">
        <f t="shared" si="1"/>
        <v>75.67</v>
      </c>
      <c r="R41" s="6" t="s">
        <v>13</v>
      </c>
      <c r="S41" s="83"/>
    </row>
    <row r="42" spans="1:22">
      <c r="A42" s="4">
        <v>12165889</v>
      </c>
      <c r="B42" s="4" t="s">
        <v>8</v>
      </c>
      <c r="C42" s="5" t="s">
        <v>56</v>
      </c>
      <c r="D42" s="4">
        <v>62</v>
      </c>
      <c r="E42" s="4" t="s">
        <v>22</v>
      </c>
      <c r="F42" s="4">
        <v>80</v>
      </c>
      <c r="G42" s="4" t="s">
        <v>20</v>
      </c>
      <c r="H42" s="4">
        <v>58</v>
      </c>
      <c r="I42" s="4" t="s">
        <v>10</v>
      </c>
      <c r="J42" s="4">
        <v>57</v>
      </c>
      <c r="K42" s="4" t="s">
        <v>20</v>
      </c>
      <c r="L42" s="4">
        <v>79</v>
      </c>
      <c r="M42" s="4" t="s">
        <v>20</v>
      </c>
      <c r="N42" s="4">
        <v>68</v>
      </c>
      <c r="O42" s="4" t="s">
        <v>22</v>
      </c>
      <c r="P42" s="4">
        <f t="shared" si="0"/>
        <v>404</v>
      </c>
      <c r="Q42" s="4">
        <f t="shared" si="1"/>
        <v>67.34</v>
      </c>
      <c r="R42" s="6" t="s">
        <v>13</v>
      </c>
      <c r="S42" s="83"/>
    </row>
    <row r="43" spans="1:22">
      <c r="A43" s="4">
        <v>12165890</v>
      </c>
      <c r="B43" s="4" t="s">
        <v>8</v>
      </c>
      <c r="C43" s="5" t="s">
        <v>57</v>
      </c>
      <c r="D43" s="4">
        <v>68</v>
      </c>
      <c r="E43" s="4" t="s">
        <v>10</v>
      </c>
      <c r="F43" s="4">
        <v>84</v>
      </c>
      <c r="G43" s="4" t="s">
        <v>12</v>
      </c>
      <c r="H43" s="4">
        <v>57</v>
      </c>
      <c r="I43" s="4" t="s">
        <v>10</v>
      </c>
      <c r="J43" s="4">
        <v>54</v>
      </c>
      <c r="K43" s="4" t="s">
        <v>10</v>
      </c>
      <c r="L43" s="4">
        <v>79</v>
      </c>
      <c r="M43" s="4" t="s">
        <v>20</v>
      </c>
      <c r="N43" s="4">
        <v>84</v>
      </c>
      <c r="O43" s="4" t="s">
        <v>12</v>
      </c>
      <c r="P43" s="4">
        <f t="shared" si="0"/>
        <v>426</v>
      </c>
      <c r="Q43" s="4">
        <f t="shared" si="1"/>
        <v>71</v>
      </c>
      <c r="R43" s="6" t="s">
        <v>13</v>
      </c>
      <c r="S43" s="83"/>
    </row>
    <row r="44" spans="1:22">
      <c r="A44" s="4">
        <v>12165891</v>
      </c>
      <c r="B44" s="4" t="s">
        <v>8</v>
      </c>
      <c r="C44" s="5" t="s">
        <v>58</v>
      </c>
      <c r="D44" s="4">
        <v>76</v>
      </c>
      <c r="E44" s="4" t="s">
        <v>20</v>
      </c>
      <c r="F44" s="4">
        <v>88</v>
      </c>
      <c r="G44" s="4" t="s">
        <v>11</v>
      </c>
      <c r="H44" s="4">
        <v>74</v>
      </c>
      <c r="I44" s="4" t="s">
        <v>12</v>
      </c>
      <c r="J44" s="4">
        <v>68</v>
      </c>
      <c r="K44" s="4" t="s">
        <v>12</v>
      </c>
      <c r="L44" s="4">
        <v>83</v>
      </c>
      <c r="M44" s="4" t="s">
        <v>12</v>
      </c>
      <c r="N44" s="4">
        <v>78</v>
      </c>
      <c r="O44" s="4" t="s">
        <v>20</v>
      </c>
      <c r="P44" s="4">
        <f t="shared" si="0"/>
        <v>467</v>
      </c>
      <c r="Q44" s="4">
        <f t="shared" si="1"/>
        <v>77.84</v>
      </c>
      <c r="R44" s="6" t="s">
        <v>13</v>
      </c>
      <c r="S44" s="83"/>
    </row>
    <row r="45" spans="1:22">
      <c r="A45" s="4">
        <v>12165892</v>
      </c>
      <c r="B45" s="4" t="s">
        <v>8</v>
      </c>
      <c r="C45" s="5" t="s">
        <v>59</v>
      </c>
      <c r="D45" s="4">
        <v>65</v>
      </c>
      <c r="E45" s="4" t="s">
        <v>22</v>
      </c>
      <c r="F45" s="4">
        <v>89</v>
      </c>
      <c r="G45" s="4" t="s">
        <v>11</v>
      </c>
      <c r="H45" s="4">
        <v>69</v>
      </c>
      <c r="I45" s="4" t="s">
        <v>20</v>
      </c>
      <c r="J45" s="4">
        <v>49</v>
      </c>
      <c r="K45" s="4" t="s">
        <v>10</v>
      </c>
      <c r="L45" s="4">
        <v>82</v>
      </c>
      <c r="M45" s="4" t="s">
        <v>12</v>
      </c>
      <c r="N45" s="4">
        <v>74</v>
      </c>
      <c r="O45" s="4" t="s">
        <v>10</v>
      </c>
      <c r="P45" s="4">
        <f t="shared" si="0"/>
        <v>428</v>
      </c>
      <c r="Q45" s="4">
        <f t="shared" si="1"/>
        <v>71.34</v>
      </c>
      <c r="R45" s="6" t="s">
        <v>13</v>
      </c>
      <c r="S45" s="83"/>
    </row>
    <row r="46" spans="1:22">
      <c r="A46" s="4">
        <v>12165893</v>
      </c>
      <c r="B46" s="4" t="s">
        <v>8</v>
      </c>
      <c r="C46" s="5" t="s">
        <v>60</v>
      </c>
      <c r="D46" s="4">
        <v>73</v>
      </c>
      <c r="E46" s="4" t="s">
        <v>10</v>
      </c>
      <c r="F46" s="4">
        <v>93</v>
      </c>
      <c r="G46" s="4" t="s">
        <v>15</v>
      </c>
      <c r="H46" s="4">
        <v>99</v>
      </c>
      <c r="I46" s="4" t="s">
        <v>15</v>
      </c>
      <c r="J46" s="4">
        <v>80</v>
      </c>
      <c r="K46" s="4" t="s">
        <v>11</v>
      </c>
      <c r="L46" s="4">
        <v>80</v>
      </c>
      <c r="M46" s="4" t="s">
        <v>20</v>
      </c>
      <c r="N46" s="4">
        <v>83</v>
      </c>
      <c r="O46" s="4" t="s">
        <v>12</v>
      </c>
      <c r="P46" s="4">
        <f t="shared" si="0"/>
        <v>508</v>
      </c>
      <c r="Q46" s="4">
        <f t="shared" si="1"/>
        <v>84.67</v>
      </c>
      <c r="R46" s="6" t="s">
        <v>13</v>
      </c>
      <c r="S46" s="83"/>
    </row>
    <row r="47" spans="1:22">
      <c r="A47" s="4">
        <v>12165894</v>
      </c>
      <c r="B47" s="4" t="s">
        <v>8</v>
      </c>
      <c r="C47" s="5" t="s">
        <v>61</v>
      </c>
      <c r="D47" s="4">
        <v>69</v>
      </c>
      <c r="E47" s="4" t="s">
        <v>10</v>
      </c>
      <c r="F47" s="4">
        <v>82</v>
      </c>
      <c r="G47" s="4" t="s">
        <v>12</v>
      </c>
      <c r="H47" s="4">
        <v>70</v>
      </c>
      <c r="I47" s="4" t="s">
        <v>12</v>
      </c>
      <c r="J47" s="4">
        <v>64</v>
      </c>
      <c r="K47" s="4" t="s">
        <v>20</v>
      </c>
      <c r="L47" s="4">
        <v>87</v>
      </c>
      <c r="M47" s="4" t="s">
        <v>12</v>
      </c>
      <c r="N47" s="4">
        <v>89</v>
      </c>
      <c r="O47" s="4" t="s">
        <v>11</v>
      </c>
      <c r="P47" s="4">
        <f t="shared" si="0"/>
        <v>461</v>
      </c>
      <c r="Q47" s="4">
        <f t="shared" si="1"/>
        <v>76.84</v>
      </c>
      <c r="R47" s="6" t="s">
        <v>13</v>
      </c>
      <c r="S47" s="83"/>
    </row>
    <row r="48" spans="1:22">
      <c r="A48" s="4">
        <v>12165895</v>
      </c>
      <c r="B48" s="4" t="s">
        <v>23</v>
      </c>
      <c r="C48" s="5" t="s">
        <v>62</v>
      </c>
      <c r="D48" s="4">
        <v>44</v>
      </c>
      <c r="E48" s="4" t="s">
        <v>32</v>
      </c>
      <c r="F48" s="4">
        <v>68</v>
      </c>
      <c r="G48" s="4" t="s">
        <v>22</v>
      </c>
      <c r="H48" s="4">
        <v>39</v>
      </c>
      <c r="I48" s="4" t="s">
        <v>25</v>
      </c>
      <c r="J48" s="4">
        <v>40</v>
      </c>
      <c r="K48" s="4" t="s">
        <v>25</v>
      </c>
      <c r="L48" s="4">
        <v>66</v>
      </c>
      <c r="M48" s="4" t="s">
        <v>22</v>
      </c>
      <c r="N48" s="4">
        <v>58</v>
      </c>
      <c r="O48" s="4" t="s">
        <v>25</v>
      </c>
      <c r="P48" s="4">
        <f t="shared" si="0"/>
        <v>315</v>
      </c>
      <c r="Q48" s="4">
        <f t="shared" si="1"/>
        <v>52.5</v>
      </c>
      <c r="R48" s="6" t="s">
        <v>13</v>
      </c>
      <c r="S48" s="83"/>
    </row>
    <row r="49" spans="1:19">
      <c r="A49" s="4">
        <v>12165896</v>
      </c>
      <c r="B49" s="4" t="s">
        <v>23</v>
      </c>
      <c r="C49" s="5" t="s">
        <v>63</v>
      </c>
      <c r="D49" s="4">
        <v>75</v>
      </c>
      <c r="E49" s="4" t="s">
        <v>20</v>
      </c>
      <c r="F49" s="4">
        <v>74</v>
      </c>
      <c r="G49" s="4" t="s">
        <v>10</v>
      </c>
      <c r="H49" s="4">
        <v>58</v>
      </c>
      <c r="I49" s="4" t="s">
        <v>10</v>
      </c>
      <c r="J49" s="4">
        <v>47</v>
      </c>
      <c r="K49" s="4" t="s">
        <v>22</v>
      </c>
      <c r="L49" s="4">
        <v>76</v>
      </c>
      <c r="M49" s="4" t="s">
        <v>20</v>
      </c>
      <c r="N49" s="4">
        <v>73</v>
      </c>
      <c r="O49" s="4" t="s">
        <v>10</v>
      </c>
      <c r="P49" s="4">
        <f t="shared" si="0"/>
        <v>403</v>
      </c>
      <c r="Q49" s="4">
        <f t="shared" si="1"/>
        <v>67.17</v>
      </c>
      <c r="R49" s="6" t="s">
        <v>13</v>
      </c>
      <c r="S49" s="83"/>
    </row>
    <row r="50" spans="1:19">
      <c r="A50" s="4">
        <v>12165897</v>
      </c>
      <c r="B50" s="4" t="s">
        <v>23</v>
      </c>
      <c r="C50" s="5" t="s">
        <v>64</v>
      </c>
      <c r="D50" s="4">
        <v>77</v>
      </c>
      <c r="E50" s="4" t="s">
        <v>20</v>
      </c>
      <c r="F50" s="4">
        <v>89</v>
      </c>
      <c r="G50" s="4" t="s">
        <v>11</v>
      </c>
      <c r="H50" s="4">
        <v>69</v>
      </c>
      <c r="I50" s="4" t="s">
        <v>20</v>
      </c>
      <c r="J50" s="4">
        <v>95</v>
      </c>
      <c r="K50" s="4" t="s">
        <v>15</v>
      </c>
      <c r="L50" s="4">
        <v>95</v>
      </c>
      <c r="M50" s="4" t="s">
        <v>15</v>
      </c>
      <c r="N50" s="4">
        <v>94</v>
      </c>
      <c r="O50" s="4" t="s">
        <v>15</v>
      </c>
      <c r="P50" s="4">
        <f t="shared" si="0"/>
        <v>519</v>
      </c>
      <c r="Q50" s="4">
        <f t="shared" si="1"/>
        <v>86.5</v>
      </c>
      <c r="R50" s="6" t="s">
        <v>13</v>
      </c>
      <c r="S50" s="83"/>
    </row>
    <row r="51" spans="1:19">
      <c r="A51" s="4">
        <v>12165898</v>
      </c>
      <c r="B51" s="4" t="s">
        <v>23</v>
      </c>
      <c r="C51" s="5" t="s">
        <v>65</v>
      </c>
      <c r="D51" s="4">
        <v>78</v>
      </c>
      <c r="E51" s="4" t="s">
        <v>20</v>
      </c>
      <c r="F51" s="4">
        <v>83</v>
      </c>
      <c r="G51" s="4" t="s">
        <v>12</v>
      </c>
      <c r="H51" s="4">
        <v>50</v>
      </c>
      <c r="I51" s="4" t="s">
        <v>22</v>
      </c>
      <c r="J51" s="4">
        <v>49</v>
      </c>
      <c r="K51" s="4" t="s">
        <v>10</v>
      </c>
      <c r="L51" s="4">
        <v>73</v>
      </c>
      <c r="M51" s="4" t="s">
        <v>10</v>
      </c>
      <c r="N51" s="4">
        <v>65</v>
      </c>
      <c r="O51" s="4" t="s">
        <v>22</v>
      </c>
      <c r="P51" s="4">
        <f t="shared" si="0"/>
        <v>398</v>
      </c>
      <c r="Q51" s="4">
        <f t="shared" si="1"/>
        <v>66.34</v>
      </c>
      <c r="R51" s="6" t="s">
        <v>13</v>
      </c>
      <c r="S51" s="83"/>
    </row>
    <row r="52" spans="1:19">
      <c r="A52" s="4">
        <v>12165899</v>
      </c>
      <c r="B52" s="4" t="s">
        <v>23</v>
      </c>
      <c r="C52" s="5" t="s">
        <v>66</v>
      </c>
      <c r="D52" s="4">
        <v>71</v>
      </c>
      <c r="E52" s="4" t="s">
        <v>10</v>
      </c>
      <c r="F52" s="4">
        <v>83</v>
      </c>
      <c r="G52" s="4" t="s">
        <v>12</v>
      </c>
      <c r="H52" s="4">
        <v>78</v>
      </c>
      <c r="I52" s="4" t="s">
        <v>12</v>
      </c>
      <c r="J52" s="4">
        <v>61</v>
      </c>
      <c r="K52" s="4" t="s">
        <v>20</v>
      </c>
      <c r="L52" s="4">
        <v>88</v>
      </c>
      <c r="M52" s="4" t="s">
        <v>12</v>
      </c>
      <c r="N52" s="4">
        <v>80</v>
      </c>
      <c r="O52" s="4" t="s">
        <v>20</v>
      </c>
      <c r="P52" s="4">
        <f t="shared" si="0"/>
        <v>461</v>
      </c>
      <c r="Q52" s="4">
        <f t="shared" si="1"/>
        <v>76.84</v>
      </c>
      <c r="R52" s="6" t="s">
        <v>13</v>
      </c>
      <c r="S52" s="83"/>
    </row>
    <row r="53" spans="1:19">
      <c r="A53" s="4">
        <v>12165900</v>
      </c>
      <c r="B53" s="4" t="s">
        <v>23</v>
      </c>
      <c r="C53" s="5" t="s">
        <v>67</v>
      </c>
      <c r="D53" s="4">
        <v>51</v>
      </c>
      <c r="E53" s="4" t="s">
        <v>32</v>
      </c>
      <c r="F53" s="4">
        <v>75</v>
      </c>
      <c r="G53" s="4" t="s">
        <v>10</v>
      </c>
      <c r="H53" s="4">
        <v>25</v>
      </c>
      <c r="I53" s="4" t="s">
        <v>68</v>
      </c>
      <c r="J53" s="4">
        <v>41</v>
      </c>
      <c r="K53" s="4" t="s">
        <v>25</v>
      </c>
      <c r="L53" s="4">
        <v>59</v>
      </c>
      <c r="M53" s="4" t="s">
        <v>22</v>
      </c>
      <c r="N53" s="4">
        <v>66</v>
      </c>
      <c r="O53" s="4" t="s">
        <v>22</v>
      </c>
      <c r="P53" s="4">
        <f t="shared" si="0"/>
        <v>317</v>
      </c>
      <c r="Q53" s="4">
        <f t="shared" si="1"/>
        <v>52.839999999999996</v>
      </c>
      <c r="R53" s="6" t="s">
        <v>13</v>
      </c>
      <c r="S53" s="83"/>
    </row>
    <row r="54" spans="1:19">
      <c r="A54" s="4">
        <v>12165901</v>
      </c>
      <c r="B54" s="4" t="s">
        <v>23</v>
      </c>
      <c r="C54" s="5" t="s">
        <v>69</v>
      </c>
      <c r="D54" s="4">
        <v>85</v>
      </c>
      <c r="E54" s="4" t="s">
        <v>11</v>
      </c>
      <c r="F54" s="4">
        <v>93</v>
      </c>
      <c r="G54" s="4" t="s">
        <v>15</v>
      </c>
      <c r="H54" s="4">
        <v>92</v>
      </c>
      <c r="I54" s="4" t="s">
        <v>15</v>
      </c>
      <c r="J54" s="4">
        <v>70</v>
      </c>
      <c r="K54" s="4" t="s">
        <v>12</v>
      </c>
      <c r="L54" s="4">
        <v>77</v>
      </c>
      <c r="M54" s="4" t="s">
        <v>20</v>
      </c>
      <c r="N54" s="4">
        <v>77</v>
      </c>
      <c r="O54" s="4" t="s">
        <v>20</v>
      </c>
      <c r="P54" s="4">
        <f t="shared" si="0"/>
        <v>494</v>
      </c>
      <c r="Q54" s="4">
        <f t="shared" si="1"/>
        <v>82.34</v>
      </c>
      <c r="R54" s="6" t="s">
        <v>13</v>
      </c>
      <c r="S54" s="83"/>
    </row>
    <row r="55" spans="1:19">
      <c r="A55" s="4">
        <v>12165902</v>
      </c>
      <c r="B55" s="4" t="s">
        <v>23</v>
      </c>
      <c r="C55" s="5" t="s">
        <v>70</v>
      </c>
      <c r="D55" s="4">
        <v>81</v>
      </c>
      <c r="E55" s="4" t="s">
        <v>12</v>
      </c>
      <c r="F55" s="4">
        <v>87</v>
      </c>
      <c r="G55" s="4" t="s">
        <v>11</v>
      </c>
      <c r="H55" s="4">
        <v>88</v>
      </c>
      <c r="I55" s="4" t="s">
        <v>11</v>
      </c>
      <c r="J55" s="4">
        <v>82</v>
      </c>
      <c r="K55" s="4" t="s">
        <v>11</v>
      </c>
      <c r="L55" s="4">
        <v>92</v>
      </c>
      <c r="M55" s="4" t="s">
        <v>11</v>
      </c>
      <c r="N55" s="4">
        <v>93</v>
      </c>
      <c r="O55" s="4" t="s">
        <v>11</v>
      </c>
      <c r="P55" s="4">
        <f t="shared" si="0"/>
        <v>523</v>
      </c>
      <c r="Q55" s="4">
        <f t="shared" si="1"/>
        <v>87.17</v>
      </c>
      <c r="R55" s="6" t="s">
        <v>13</v>
      </c>
      <c r="S55" s="83"/>
    </row>
    <row r="56" spans="1:19">
      <c r="A56" s="4">
        <v>12165903</v>
      </c>
      <c r="B56" s="4" t="s">
        <v>23</v>
      </c>
      <c r="C56" s="5" t="s">
        <v>71</v>
      </c>
      <c r="D56" s="4">
        <v>68</v>
      </c>
      <c r="E56" s="4" t="s">
        <v>10</v>
      </c>
      <c r="F56" s="4">
        <v>84</v>
      </c>
      <c r="G56" s="4" t="s">
        <v>12</v>
      </c>
      <c r="H56" s="4">
        <v>80</v>
      </c>
      <c r="I56" s="4" t="s">
        <v>12</v>
      </c>
      <c r="J56" s="4">
        <v>80</v>
      </c>
      <c r="K56" s="4" t="s">
        <v>11</v>
      </c>
      <c r="L56" s="4">
        <v>85</v>
      </c>
      <c r="M56" s="4" t="s">
        <v>12</v>
      </c>
      <c r="N56" s="4">
        <v>87</v>
      </c>
      <c r="O56" s="4" t="s">
        <v>12</v>
      </c>
      <c r="P56" s="4">
        <f t="shared" si="0"/>
        <v>484</v>
      </c>
      <c r="Q56" s="4">
        <f t="shared" si="1"/>
        <v>80.67</v>
      </c>
      <c r="R56" s="6" t="s">
        <v>13</v>
      </c>
      <c r="S56" s="83"/>
    </row>
    <row r="57" spans="1:19">
      <c r="A57" s="4">
        <v>12165904</v>
      </c>
      <c r="B57" s="4" t="s">
        <v>23</v>
      </c>
      <c r="C57" s="5" t="s">
        <v>72</v>
      </c>
      <c r="D57" s="4">
        <v>73</v>
      </c>
      <c r="E57" s="4" t="s">
        <v>10</v>
      </c>
      <c r="F57" s="4">
        <v>81</v>
      </c>
      <c r="G57" s="4" t="s">
        <v>12</v>
      </c>
      <c r="H57" s="4">
        <v>91</v>
      </c>
      <c r="I57" s="4" t="s">
        <v>15</v>
      </c>
      <c r="J57" s="4">
        <v>65</v>
      </c>
      <c r="K57" s="4" t="s">
        <v>20</v>
      </c>
      <c r="L57" s="4">
        <v>89</v>
      </c>
      <c r="M57" s="4" t="s">
        <v>11</v>
      </c>
      <c r="N57" s="4">
        <v>76</v>
      </c>
      <c r="O57" s="4" t="s">
        <v>10</v>
      </c>
      <c r="P57" s="4">
        <f t="shared" si="0"/>
        <v>475</v>
      </c>
      <c r="Q57" s="4">
        <f t="shared" si="1"/>
        <v>79.17</v>
      </c>
      <c r="R57" s="6" t="s">
        <v>13</v>
      </c>
      <c r="S57" s="83"/>
    </row>
    <row r="58" spans="1:19">
      <c r="A58" s="4">
        <v>12165905</v>
      </c>
      <c r="B58" s="4" t="s">
        <v>23</v>
      </c>
      <c r="C58" s="5" t="s">
        <v>73</v>
      </c>
      <c r="D58" s="4">
        <v>75</v>
      </c>
      <c r="E58" s="4" t="s">
        <v>20</v>
      </c>
      <c r="F58" s="4">
        <v>79</v>
      </c>
      <c r="G58" s="4" t="s">
        <v>20</v>
      </c>
      <c r="H58" s="4">
        <v>53</v>
      </c>
      <c r="I58" s="4" t="s">
        <v>10</v>
      </c>
      <c r="J58" s="4">
        <v>64</v>
      </c>
      <c r="K58" s="4" t="s">
        <v>20</v>
      </c>
      <c r="L58" s="4">
        <v>82</v>
      </c>
      <c r="M58" s="4" t="s">
        <v>12</v>
      </c>
      <c r="N58" s="4">
        <v>75</v>
      </c>
      <c r="O58" s="4" t="s">
        <v>10</v>
      </c>
      <c r="P58" s="4">
        <f t="shared" si="0"/>
        <v>428</v>
      </c>
      <c r="Q58" s="4">
        <f t="shared" si="1"/>
        <v>71.34</v>
      </c>
      <c r="R58" s="6" t="s">
        <v>13</v>
      </c>
      <c r="S58" s="83"/>
    </row>
    <row r="59" spans="1:19">
      <c r="A59" s="4">
        <v>12165906</v>
      </c>
      <c r="B59" s="4" t="s">
        <v>23</v>
      </c>
      <c r="C59" s="5" t="s">
        <v>74</v>
      </c>
      <c r="D59" s="4">
        <v>79</v>
      </c>
      <c r="E59" s="4" t="s">
        <v>20</v>
      </c>
      <c r="F59" s="4">
        <v>77</v>
      </c>
      <c r="G59" s="4" t="s">
        <v>20</v>
      </c>
      <c r="H59" s="4">
        <v>74</v>
      </c>
      <c r="I59" s="4" t="s">
        <v>12</v>
      </c>
      <c r="J59" s="4">
        <v>69</v>
      </c>
      <c r="K59" s="4" t="s">
        <v>12</v>
      </c>
      <c r="L59" s="4">
        <v>91</v>
      </c>
      <c r="M59" s="4" t="s">
        <v>11</v>
      </c>
      <c r="N59" s="4">
        <v>76</v>
      </c>
      <c r="O59" s="4" t="s">
        <v>10</v>
      </c>
      <c r="P59" s="4">
        <f t="shared" si="0"/>
        <v>466</v>
      </c>
      <c r="Q59" s="4">
        <f t="shared" si="1"/>
        <v>77.67</v>
      </c>
      <c r="R59" s="6" t="s">
        <v>13</v>
      </c>
      <c r="S59" s="83"/>
    </row>
    <row r="60" spans="1:19">
      <c r="A60" s="4">
        <v>12165907</v>
      </c>
      <c r="B60" s="4" t="s">
        <v>23</v>
      </c>
      <c r="C60" s="5" t="s">
        <v>75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>
        <f t="shared" si="0"/>
        <v>0</v>
      </c>
      <c r="Q60" s="15">
        <f t="shared" si="1"/>
        <v>0</v>
      </c>
      <c r="R60" s="16" t="s">
        <v>46</v>
      </c>
      <c r="S60" s="83"/>
    </row>
    <row r="61" spans="1:19">
      <c r="A61" s="4">
        <v>12165908</v>
      </c>
      <c r="B61" s="4" t="s">
        <v>23</v>
      </c>
      <c r="C61" s="5" t="s">
        <v>76</v>
      </c>
      <c r="D61" s="4">
        <v>48</v>
      </c>
      <c r="E61" s="4" t="s">
        <v>32</v>
      </c>
      <c r="F61" s="4">
        <v>57</v>
      </c>
      <c r="G61" s="4" t="s">
        <v>25</v>
      </c>
      <c r="H61" s="4">
        <v>33</v>
      </c>
      <c r="I61" s="4" t="s">
        <v>32</v>
      </c>
      <c r="J61" s="4">
        <v>33</v>
      </c>
      <c r="K61" s="4" t="s">
        <v>32</v>
      </c>
      <c r="L61" s="4">
        <v>60</v>
      </c>
      <c r="M61" s="4" t="s">
        <v>22</v>
      </c>
      <c r="N61" s="4">
        <v>65</v>
      </c>
      <c r="O61" s="4" t="s">
        <v>22</v>
      </c>
      <c r="P61" s="4">
        <f t="shared" si="0"/>
        <v>296</v>
      </c>
      <c r="Q61" s="4">
        <f t="shared" si="1"/>
        <v>49.339999999999996</v>
      </c>
      <c r="R61" s="6" t="s">
        <v>13</v>
      </c>
      <c r="S61" s="83"/>
    </row>
    <row r="62" spans="1:19">
      <c r="A62" s="4">
        <v>12165909</v>
      </c>
      <c r="B62" s="4" t="s">
        <v>23</v>
      </c>
      <c r="C62" s="5" t="s">
        <v>77</v>
      </c>
      <c r="D62" s="4">
        <v>74</v>
      </c>
      <c r="E62" s="4" t="s">
        <v>20</v>
      </c>
      <c r="F62" s="4">
        <v>75</v>
      </c>
      <c r="G62" s="4" t="s">
        <v>10</v>
      </c>
      <c r="H62" s="4">
        <v>78</v>
      </c>
      <c r="I62" s="4" t="s">
        <v>12</v>
      </c>
      <c r="J62" s="4">
        <v>63</v>
      </c>
      <c r="K62" s="4" t="s">
        <v>20</v>
      </c>
      <c r="L62" s="4">
        <v>81</v>
      </c>
      <c r="M62" s="4" t="s">
        <v>20</v>
      </c>
      <c r="N62" s="4">
        <v>65</v>
      </c>
      <c r="O62" s="4" t="s">
        <v>22</v>
      </c>
      <c r="P62" s="4">
        <f t="shared" si="0"/>
        <v>436</v>
      </c>
      <c r="Q62" s="4">
        <f t="shared" si="1"/>
        <v>72.67</v>
      </c>
      <c r="R62" s="6" t="s">
        <v>13</v>
      </c>
      <c r="S62" s="83"/>
    </row>
    <row r="63" spans="1:19">
      <c r="A63" s="4">
        <v>12165967</v>
      </c>
      <c r="B63" s="4" t="s">
        <v>23</v>
      </c>
      <c r="C63" s="5" t="s">
        <v>134</v>
      </c>
      <c r="D63" s="4">
        <v>92</v>
      </c>
      <c r="E63" s="4" t="s">
        <v>15</v>
      </c>
      <c r="F63" s="4">
        <v>92</v>
      </c>
      <c r="G63" s="4" t="s">
        <v>15</v>
      </c>
      <c r="H63" s="4">
        <v>90</v>
      </c>
      <c r="I63" s="4" t="s">
        <v>11</v>
      </c>
      <c r="J63" s="4">
        <v>94</v>
      </c>
      <c r="K63" s="4" t="s">
        <v>15</v>
      </c>
      <c r="L63" s="4">
        <v>98</v>
      </c>
      <c r="M63" s="4" t="s">
        <v>15</v>
      </c>
      <c r="N63" s="4">
        <v>95</v>
      </c>
      <c r="O63" s="4" t="s">
        <v>15</v>
      </c>
      <c r="P63" s="4">
        <f t="shared" si="0"/>
        <v>561</v>
      </c>
      <c r="Q63" s="4">
        <f t="shared" si="1"/>
        <v>93.5</v>
      </c>
      <c r="R63" s="8" t="s">
        <v>13</v>
      </c>
      <c r="S63" s="84"/>
    </row>
    <row r="64" spans="1:19">
      <c r="A64" s="4">
        <v>12165910</v>
      </c>
      <c r="B64" s="4" t="s">
        <v>8</v>
      </c>
      <c r="C64" s="5" t="s">
        <v>78</v>
      </c>
      <c r="D64" s="4">
        <v>63</v>
      </c>
      <c r="E64" s="4" t="s">
        <v>22</v>
      </c>
      <c r="F64" s="4">
        <v>77</v>
      </c>
      <c r="G64" s="4" t="s">
        <v>20</v>
      </c>
      <c r="H64" s="4">
        <v>58</v>
      </c>
      <c r="I64" s="4" t="s">
        <v>10</v>
      </c>
      <c r="J64" s="4">
        <v>44</v>
      </c>
      <c r="K64" s="4" t="s">
        <v>22</v>
      </c>
      <c r="L64" s="4">
        <v>71</v>
      </c>
      <c r="M64" s="4" t="s">
        <v>10</v>
      </c>
      <c r="N64" s="4">
        <v>80</v>
      </c>
      <c r="O64" s="4" t="s">
        <v>20</v>
      </c>
      <c r="P64" s="4">
        <f t="shared" si="0"/>
        <v>393</v>
      </c>
      <c r="Q64" s="4">
        <f t="shared" si="1"/>
        <v>65.5</v>
      </c>
      <c r="R64" s="6" t="s">
        <v>13</v>
      </c>
      <c r="S64" s="85" t="s">
        <v>154</v>
      </c>
    </row>
    <row r="65" spans="1:19">
      <c r="A65" s="4">
        <v>12165911</v>
      </c>
      <c r="B65" s="4" t="s">
        <v>8</v>
      </c>
      <c r="C65" s="5" t="s">
        <v>79</v>
      </c>
      <c r="D65" s="4">
        <v>85</v>
      </c>
      <c r="E65" s="4" t="s">
        <v>11</v>
      </c>
      <c r="F65" s="4">
        <v>71</v>
      </c>
      <c r="G65" s="4" t="s">
        <v>10</v>
      </c>
      <c r="H65" s="4">
        <v>48</v>
      </c>
      <c r="I65" s="4" t="s">
        <v>22</v>
      </c>
      <c r="J65" s="4">
        <v>45</v>
      </c>
      <c r="K65" s="4" t="s">
        <v>22</v>
      </c>
      <c r="L65" s="4">
        <v>70</v>
      </c>
      <c r="M65" s="4" t="s">
        <v>10</v>
      </c>
      <c r="N65" s="4">
        <v>72</v>
      </c>
      <c r="O65" s="4" t="s">
        <v>10</v>
      </c>
      <c r="P65" s="4">
        <f t="shared" si="0"/>
        <v>391</v>
      </c>
      <c r="Q65" s="4">
        <f t="shared" si="1"/>
        <v>65.17</v>
      </c>
      <c r="R65" s="6" t="s">
        <v>13</v>
      </c>
      <c r="S65" s="86"/>
    </row>
    <row r="66" spans="1:19">
      <c r="A66" s="4">
        <v>12165912</v>
      </c>
      <c r="B66" s="4" t="s">
        <v>8</v>
      </c>
      <c r="C66" s="5" t="s">
        <v>80</v>
      </c>
      <c r="D66" s="4">
        <v>88</v>
      </c>
      <c r="E66" s="4" t="s">
        <v>11</v>
      </c>
      <c r="F66" s="4">
        <v>89</v>
      </c>
      <c r="G66" s="4" t="s">
        <v>11</v>
      </c>
      <c r="H66" s="4">
        <v>65</v>
      </c>
      <c r="I66" s="4" t="s">
        <v>20</v>
      </c>
      <c r="J66" s="4">
        <v>69</v>
      </c>
      <c r="K66" s="4" t="s">
        <v>12</v>
      </c>
      <c r="L66" s="4">
        <v>77</v>
      </c>
      <c r="M66" s="4" t="s">
        <v>20</v>
      </c>
      <c r="N66" s="4">
        <v>78</v>
      </c>
      <c r="O66" s="4" t="s">
        <v>20</v>
      </c>
      <c r="P66" s="4">
        <f t="shared" si="0"/>
        <v>466</v>
      </c>
      <c r="Q66" s="4">
        <f t="shared" si="1"/>
        <v>77.67</v>
      </c>
      <c r="R66" s="6" t="s">
        <v>13</v>
      </c>
      <c r="S66" s="86"/>
    </row>
    <row r="67" spans="1:19">
      <c r="A67" s="4">
        <v>12165913</v>
      </c>
      <c r="B67" s="4" t="s">
        <v>8</v>
      </c>
      <c r="C67" s="5" t="s">
        <v>81</v>
      </c>
      <c r="D67" s="4">
        <v>71</v>
      </c>
      <c r="E67" s="4" t="s">
        <v>10</v>
      </c>
      <c r="F67" s="4">
        <v>72</v>
      </c>
      <c r="G67" s="4" t="s">
        <v>10</v>
      </c>
      <c r="H67" s="4">
        <v>53</v>
      </c>
      <c r="I67" s="4" t="s">
        <v>10</v>
      </c>
      <c r="J67" s="4">
        <v>60</v>
      </c>
      <c r="K67" s="4" t="s">
        <v>20</v>
      </c>
      <c r="L67" s="4">
        <v>84</v>
      </c>
      <c r="M67" s="4" t="s">
        <v>12</v>
      </c>
      <c r="N67" s="4">
        <v>84</v>
      </c>
      <c r="O67" s="4" t="s">
        <v>12</v>
      </c>
      <c r="P67" s="4">
        <f t="shared" si="0"/>
        <v>424</v>
      </c>
      <c r="Q67" s="4">
        <f t="shared" si="1"/>
        <v>70.67</v>
      </c>
      <c r="R67" s="6" t="s">
        <v>13</v>
      </c>
      <c r="S67" s="86"/>
    </row>
    <row r="68" spans="1:19">
      <c r="A68" s="4">
        <v>12165914</v>
      </c>
      <c r="B68" s="4" t="s">
        <v>8</v>
      </c>
      <c r="C68" s="5" t="s">
        <v>82</v>
      </c>
      <c r="D68" s="4">
        <v>89</v>
      </c>
      <c r="E68" s="4" t="s">
        <v>11</v>
      </c>
      <c r="F68" s="4">
        <v>85</v>
      </c>
      <c r="G68" s="4" t="s">
        <v>12</v>
      </c>
      <c r="H68" s="4">
        <v>77</v>
      </c>
      <c r="I68" s="4" t="s">
        <v>12</v>
      </c>
      <c r="J68" s="4">
        <v>66</v>
      </c>
      <c r="K68" s="4" t="s">
        <v>12</v>
      </c>
      <c r="L68" s="4">
        <v>94</v>
      </c>
      <c r="M68" s="4" t="s">
        <v>11</v>
      </c>
      <c r="N68" s="4">
        <v>81</v>
      </c>
      <c r="O68" s="4" t="s">
        <v>20</v>
      </c>
      <c r="P68" s="4">
        <f t="shared" si="0"/>
        <v>492</v>
      </c>
      <c r="Q68" s="4">
        <f t="shared" si="1"/>
        <v>82</v>
      </c>
      <c r="R68" s="6" t="s">
        <v>13</v>
      </c>
      <c r="S68" s="86"/>
    </row>
    <row r="69" spans="1:19">
      <c r="A69" s="4">
        <v>12165915</v>
      </c>
      <c r="B69" s="4" t="s">
        <v>8</v>
      </c>
      <c r="C69" s="5" t="s">
        <v>83</v>
      </c>
      <c r="D69" s="4">
        <v>83</v>
      </c>
      <c r="E69" s="4" t="s">
        <v>12</v>
      </c>
      <c r="F69" s="4">
        <v>73</v>
      </c>
      <c r="G69" s="4" t="s">
        <v>10</v>
      </c>
      <c r="H69" s="4">
        <v>46</v>
      </c>
      <c r="I69" s="4" t="s">
        <v>22</v>
      </c>
      <c r="J69" s="4">
        <v>55</v>
      </c>
      <c r="K69" s="4" t="s">
        <v>10</v>
      </c>
      <c r="L69" s="4">
        <v>62</v>
      </c>
      <c r="M69" s="4" t="s">
        <v>22</v>
      </c>
      <c r="N69" s="4">
        <v>67</v>
      </c>
      <c r="O69" s="4" t="s">
        <v>22</v>
      </c>
      <c r="P69" s="4">
        <f t="shared" si="0"/>
        <v>386</v>
      </c>
      <c r="Q69" s="4">
        <f t="shared" si="1"/>
        <v>64.34</v>
      </c>
      <c r="R69" s="6" t="s">
        <v>13</v>
      </c>
      <c r="S69" s="86"/>
    </row>
    <row r="70" spans="1:19">
      <c r="A70" s="4">
        <v>12165916</v>
      </c>
      <c r="B70" s="4" t="s">
        <v>8</v>
      </c>
      <c r="C70" s="5" t="s">
        <v>84</v>
      </c>
      <c r="D70" s="4">
        <v>88</v>
      </c>
      <c r="E70" s="4" t="s">
        <v>11</v>
      </c>
      <c r="F70" s="4">
        <v>82</v>
      </c>
      <c r="G70" s="4" t="s">
        <v>12</v>
      </c>
      <c r="H70" s="4">
        <v>50</v>
      </c>
      <c r="I70" s="4" t="s">
        <v>22</v>
      </c>
      <c r="J70" s="4">
        <v>49</v>
      </c>
      <c r="K70" s="4" t="s">
        <v>10</v>
      </c>
      <c r="L70" s="4">
        <v>88</v>
      </c>
      <c r="M70" s="4" t="s">
        <v>12</v>
      </c>
      <c r="N70" s="4">
        <v>68</v>
      </c>
      <c r="O70" s="4" t="s">
        <v>22</v>
      </c>
      <c r="P70" s="4">
        <f t="shared" si="0"/>
        <v>425</v>
      </c>
      <c r="Q70" s="4">
        <f t="shared" si="1"/>
        <v>70.84</v>
      </c>
      <c r="R70" s="6" t="s">
        <v>13</v>
      </c>
      <c r="S70" s="86"/>
    </row>
    <row r="71" spans="1:19">
      <c r="A71" s="4">
        <v>12165917</v>
      </c>
      <c r="B71" s="4" t="s">
        <v>8</v>
      </c>
      <c r="C71" s="5" t="s">
        <v>85</v>
      </c>
      <c r="D71" s="4">
        <v>92</v>
      </c>
      <c r="E71" s="4" t="s">
        <v>15</v>
      </c>
      <c r="F71" s="4">
        <v>87</v>
      </c>
      <c r="G71" s="4" t="s">
        <v>11</v>
      </c>
      <c r="H71" s="4">
        <v>60</v>
      </c>
      <c r="I71" s="4" t="s">
        <v>20</v>
      </c>
      <c r="J71" s="4">
        <v>66</v>
      </c>
      <c r="K71" s="4" t="s">
        <v>12</v>
      </c>
      <c r="L71" s="4">
        <v>89</v>
      </c>
      <c r="M71" s="4" t="s">
        <v>11</v>
      </c>
      <c r="N71" s="4">
        <v>87</v>
      </c>
      <c r="O71" s="4" t="s">
        <v>12</v>
      </c>
      <c r="P71" s="4">
        <f t="shared" si="0"/>
        <v>481</v>
      </c>
      <c r="Q71" s="4">
        <f t="shared" si="1"/>
        <v>80.17</v>
      </c>
      <c r="R71" s="6" t="s">
        <v>13</v>
      </c>
      <c r="S71" s="86"/>
    </row>
    <row r="72" spans="1:19">
      <c r="A72" s="4">
        <v>12165918</v>
      </c>
      <c r="B72" s="4" t="s">
        <v>8</v>
      </c>
      <c r="C72" s="5" t="s">
        <v>86</v>
      </c>
      <c r="D72" s="4">
        <v>91</v>
      </c>
      <c r="E72" s="4" t="s">
        <v>15</v>
      </c>
      <c r="F72" s="4">
        <v>85</v>
      </c>
      <c r="G72" s="4" t="s">
        <v>12</v>
      </c>
      <c r="H72" s="4">
        <v>63</v>
      </c>
      <c r="I72" s="4" t="s">
        <v>20</v>
      </c>
      <c r="J72" s="4">
        <v>68</v>
      </c>
      <c r="K72" s="4" t="s">
        <v>12</v>
      </c>
      <c r="L72" s="4">
        <v>82</v>
      </c>
      <c r="M72" s="4" t="s">
        <v>12</v>
      </c>
      <c r="N72" s="4">
        <v>84</v>
      </c>
      <c r="O72" s="4" t="s">
        <v>12</v>
      </c>
      <c r="P72" s="4">
        <f t="shared" ref="P72:P120" si="2">D72+F72+H72+J72+L72+N72</f>
        <v>473</v>
      </c>
      <c r="Q72" s="4">
        <f t="shared" ref="Q72:Q120" si="3">ROUNDUP(P72/6,2)</f>
        <v>78.84</v>
      </c>
      <c r="R72" s="6" t="s">
        <v>13</v>
      </c>
      <c r="S72" s="86"/>
    </row>
    <row r="73" spans="1:19">
      <c r="A73" s="4">
        <v>12165919</v>
      </c>
      <c r="B73" s="4" t="s">
        <v>8</v>
      </c>
      <c r="C73" s="5" t="s">
        <v>87</v>
      </c>
      <c r="D73" s="4">
        <v>92</v>
      </c>
      <c r="E73" s="4" t="s">
        <v>15</v>
      </c>
      <c r="F73" s="4">
        <v>90</v>
      </c>
      <c r="G73" s="4" t="s">
        <v>11</v>
      </c>
      <c r="H73" s="4">
        <v>69</v>
      </c>
      <c r="I73" s="4" t="s">
        <v>20</v>
      </c>
      <c r="J73" s="4">
        <v>75</v>
      </c>
      <c r="K73" s="4" t="s">
        <v>11</v>
      </c>
      <c r="L73" s="4">
        <v>77</v>
      </c>
      <c r="M73" s="4" t="s">
        <v>20</v>
      </c>
      <c r="N73" s="4">
        <v>88</v>
      </c>
      <c r="O73" s="4" t="s">
        <v>11</v>
      </c>
      <c r="P73" s="4">
        <f t="shared" si="2"/>
        <v>491</v>
      </c>
      <c r="Q73" s="4">
        <f t="shared" si="3"/>
        <v>81.84</v>
      </c>
      <c r="R73" s="6" t="s">
        <v>13</v>
      </c>
      <c r="S73" s="86"/>
    </row>
    <row r="74" spans="1:19">
      <c r="A74" s="4">
        <v>12165920</v>
      </c>
      <c r="B74" s="4" t="s">
        <v>8</v>
      </c>
      <c r="C74" s="5" t="s">
        <v>88</v>
      </c>
      <c r="D74" s="4">
        <v>81</v>
      </c>
      <c r="E74" s="4" t="s">
        <v>12</v>
      </c>
      <c r="F74" s="4">
        <v>69</v>
      </c>
      <c r="G74" s="4" t="s">
        <v>10</v>
      </c>
      <c r="H74" s="4">
        <v>64</v>
      </c>
      <c r="I74" s="4" t="s">
        <v>20</v>
      </c>
      <c r="J74" s="4">
        <v>60</v>
      </c>
      <c r="K74" s="4" t="s">
        <v>20</v>
      </c>
      <c r="L74" s="4">
        <v>82</v>
      </c>
      <c r="M74" s="4" t="s">
        <v>12</v>
      </c>
      <c r="N74" s="4">
        <v>84</v>
      </c>
      <c r="O74" s="4" t="s">
        <v>12</v>
      </c>
      <c r="P74" s="4">
        <f t="shared" si="2"/>
        <v>440</v>
      </c>
      <c r="Q74" s="4">
        <f t="shared" si="3"/>
        <v>73.34</v>
      </c>
      <c r="R74" s="6" t="s">
        <v>13</v>
      </c>
      <c r="S74" s="86"/>
    </row>
    <row r="75" spans="1:19">
      <c r="A75" s="4">
        <v>12165921</v>
      </c>
      <c r="B75" s="4" t="s">
        <v>8</v>
      </c>
      <c r="C75" s="5" t="s">
        <v>89</v>
      </c>
      <c r="D75" s="4">
        <v>74</v>
      </c>
      <c r="E75" s="4" t="s">
        <v>20</v>
      </c>
      <c r="F75" s="4">
        <v>74</v>
      </c>
      <c r="G75" s="4" t="s">
        <v>10</v>
      </c>
      <c r="H75" s="4">
        <v>46</v>
      </c>
      <c r="I75" s="4" t="s">
        <v>22</v>
      </c>
      <c r="J75" s="4">
        <v>48</v>
      </c>
      <c r="K75" s="4" t="s">
        <v>22</v>
      </c>
      <c r="L75" s="4">
        <v>63</v>
      </c>
      <c r="M75" s="4" t="s">
        <v>22</v>
      </c>
      <c r="N75" s="4">
        <v>65</v>
      </c>
      <c r="O75" s="4" t="s">
        <v>22</v>
      </c>
      <c r="P75" s="4">
        <f t="shared" si="2"/>
        <v>370</v>
      </c>
      <c r="Q75" s="4">
        <f t="shared" si="3"/>
        <v>61.669999999999995</v>
      </c>
      <c r="R75" s="6" t="s">
        <v>13</v>
      </c>
      <c r="S75" s="86"/>
    </row>
    <row r="76" spans="1:19">
      <c r="A76" s="4">
        <v>12165922</v>
      </c>
      <c r="B76" s="4" t="s">
        <v>8</v>
      </c>
      <c r="C76" s="5" t="s">
        <v>90</v>
      </c>
      <c r="D76" s="4">
        <v>82</v>
      </c>
      <c r="E76" s="4" t="s">
        <v>12</v>
      </c>
      <c r="F76" s="4">
        <v>67</v>
      </c>
      <c r="G76" s="4" t="s">
        <v>22</v>
      </c>
      <c r="H76" s="4">
        <v>45</v>
      </c>
      <c r="I76" s="4" t="s">
        <v>22</v>
      </c>
      <c r="J76" s="4">
        <v>41</v>
      </c>
      <c r="K76" s="4" t="s">
        <v>25</v>
      </c>
      <c r="L76" s="4">
        <v>63</v>
      </c>
      <c r="M76" s="4" t="s">
        <v>22</v>
      </c>
      <c r="N76" s="4">
        <v>67</v>
      </c>
      <c r="O76" s="4" t="s">
        <v>22</v>
      </c>
      <c r="P76" s="4">
        <f t="shared" si="2"/>
        <v>365</v>
      </c>
      <c r="Q76" s="4">
        <f t="shared" si="3"/>
        <v>60.839999999999996</v>
      </c>
      <c r="R76" s="6" t="s">
        <v>13</v>
      </c>
      <c r="S76" s="86"/>
    </row>
    <row r="77" spans="1:19">
      <c r="A77" s="4">
        <v>12165923</v>
      </c>
      <c r="B77" s="4" t="s">
        <v>8</v>
      </c>
      <c r="C77" s="5" t="s">
        <v>91</v>
      </c>
      <c r="D77" s="4">
        <v>78</v>
      </c>
      <c r="E77" s="4" t="s">
        <v>20</v>
      </c>
      <c r="F77" s="4">
        <v>72</v>
      </c>
      <c r="G77" s="4" t="s">
        <v>10</v>
      </c>
      <c r="H77" s="4">
        <v>37</v>
      </c>
      <c r="I77" s="4" t="s">
        <v>25</v>
      </c>
      <c r="J77" s="4">
        <v>54</v>
      </c>
      <c r="K77" s="4" t="s">
        <v>10</v>
      </c>
      <c r="L77" s="4">
        <v>70</v>
      </c>
      <c r="M77" s="4" t="s">
        <v>10</v>
      </c>
      <c r="N77" s="4">
        <v>67</v>
      </c>
      <c r="O77" s="4" t="s">
        <v>22</v>
      </c>
      <c r="P77" s="4">
        <f t="shared" si="2"/>
        <v>378</v>
      </c>
      <c r="Q77" s="4">
        <f t="shared" si="3"/>
        <v>63</v>
      </c>
      <c r="R77" s="6" t="s">
        <v>13</v>
      </c>
      <c r="S77" s="86"/>
    </row>
    <row r="78" spans="1:19">
      <c r="A78" s="4">
        <v>12165924</v>
      </c>
      <c r="B78" s="4" t="s">
        <v>23</v>
      </c>
      <c r="C78" s="5" t="s">
        <v>92</v>
      </c>
      <c r="D78" s="4">
        <v>83</v>
      </c>
      <c r="E78" s="4" t="s">
        <v>12</v>
      </c>
      <c r="F78" s="4">
        <v>67</v>
      </c>
      <c r="G78" s="4" t="s">
        <v>22</v>
      </c>
      <c r="H78" s="4">
        <v>76</v>
      </c>
      <c r="I78" s="4" t="s">
        <v>12</v>
      </c>
      <c r="J78" s="4">
        <v>65</v>
      </c>
      <c r="K78" s="4" t="s">
        <v>20</v>
      </c>
      <c r="L78" s="4">
        <v>83</v>
      </c>
      <c r="M78" s="4" t="s">
        <v>12</v>
      </c>
      <c r="N78" s="4">
        <v>65</v>
      </c>
      <c r="O78" s="4" t="s">
        <v>22</v>
      </c>
      <c r="P78" s="4">
        <f t="shared" si="2"/>
        <v>439</v>
      </c>
      <c r="Q78" s="4">
        <f t="shared" si="3"/>
        <v>73.17</v>
      </c>
      <c r="R78" s="6" t="s">
        <v>13</v>
      </c>
      <c r="S78" s="86"/>
    </row>
    <row r="79" spans="1:19">
      <c r="A79" s="4">
        <v>12165925</v>
      </c>
      <c r="B79" s="4" t="s">
        <v>23</v>
      </c>
      <c r="C79" s="5" t="s">
        <v>93</v>
      </c>
      <c r="D79" s="4">
        <v>76</v>
      </c>
      <c r="E79" s="4" t="s">
        <v>20</v>
      </c>
      <c r="F79" s="4">
        <v>87</v>
      </c>
      <c r="G79" s="4" t="s">
        <v>11</v>
      </c>
      <c r="H79" s="4">
        <v>81</v>
      </c>
      <c r="I79" s="4" t="s">
        <v>11</v>
      </c>
      <c r="J79" s="4">
        <v>77</v>
      </c>
      <c r="K79" s="4" t="s">
        <v>11</v>
      </c>
      <c r="L79" s="4">
        <v>78</v>
      </c>
      <c r="M79" s="4" t="s">
        <v>20</v>
      </c>
      <c r="N79" s="4">
        <v>88</v>
      </c>
      <c r="O79" s="4" t="s">
        <v>11</v>
      </c>
      <c r="P79" s="4">
        <f t="shared" si="2"/>
        <v>487</v>
      </c>
      <c r="Q79" s="4">
        <f t="shared" si="3"/>
        <v>81.17</v>
      </c>
      <c r="R79" s="6" t="s">
        <v>13</v>
      </c>
      <c r="S79" s="86"/>
    </row>
    <row r="80" spans="1:19">
      <c r="A80" s="4">
        <v>12165926</v>
      </c>
      <c r="B80" s="4" t="s">
        <v>23</v>
      </c>
      <c r="C80" s="5" t="s">
        <v>94</v>
      </c>
      <c r="D80" s="4">
        <v>81</v>
      </c>
      <c r="E80" s="4" t="s">
        <v>12</v>
      </c>
      <c r="F80" s="4">
        <v>71</v>
      </c>
      <c r="G80" s="4" t="s">
        <v>10</v>
      </c>
      <c r="H80" s="4">
        <v>70</v>
      </c>
      <c r="I80" s="4" t="s">
        <v>12</v>
      </c>
      <c r="J80" s="4">
        <v>53</v>
      </c>
      <c r="K80" s="4" t="s">
        <v>10</v>
      </c>
      <c r="L80" s="4">
        <v>66</v>
      </c>
      <c r="M80" s="4" t="s">
        <v>22</v>
      </c>
      <c r="N80" s="4">
        <v>81</v>
      </c>
      <c r="O80" s="4" t="s">
        <v>20</v>
      </c>
      <c r="P80" s="4">
        <f t="shared" si="2"/>
        <v>422</v>
      </c>
      <c r="Q80" s="4">
        <f t="shared" si="3"/>
        <v>70.34</v>
      </c>
      <c r="R80" s="6" t="s">
        <v>13</v>
      </c>
      <c r="S80" s="86"/>
    </row>
    <row r="81" spans="1:19">
      <c r="A81" s="4">
        <v>12165927</v>
      </c>
      <c r="B81" s="4" t="s">
        <v>23</v>
      </c>
      <c r="C81" s="5" t="s">
        <v>95</v>
      </c>
      <c r="D81" s="4">
        <v>68</v>
      </c>
      <c r="E81" s="4" t="s">
        <v>10</v>
      </c>
      <c r="F81" s="4">
        <v>76</v>
      </c>
      <c r="G81" s="4" t="s">
        <v>20</v>
      </c>
      <c r="H81" s="4">
        <v>76</v>
      </c>
      <c r="I81" s="4" t="s">
        <v>12</v>
      </c>
      <c r="J81" s="4">
        <v>65</v>
      </c>
      <c r="K81" s="4" t="s">
        <v>20</v>
      </c>
      <c r="L81" s="4">
        <v>70</v>
      </c>
      <c r="M81" s="4" t="s">
        <v>10</v>
      </c>
      <c r="N81" s="4">
        <v>79</v>
      </c>
      <c r="O81" s="4" t="s">
        <v>20</v>
      </c>
      <c r="P81" s="4">
        <f t="shared" si="2"/>
        <v>434</v>
      </c>
      <c r="Q81" s="4">
        <f t="shared" si="3"/>
        <v>72.34</v>
      </c>
      <c r="R81" s="6" t="s">
        <v>13</v>
      </c>
      <c r="S81" s="86"/>
    </row>
    <row r="82" spans="1:19">
      <c r="A82" s="4">
        <v>12165928</v>
      </c>
      <c r="B82" s="4" t="s">
        <v>23</v>
      </c>
      <c r="C82" s="5" t="s">
        <v>96</v>
      </c>
      <c r="D82" s="4">
        <v>84</v>
      </c>
      <c r="E82" s="4" t="s">
        <v>12</v>
      </c>
      <c r="F82" s="4">
        <v>91</v>
      </c>
      <c r="G82" s="4" t="s">
        <v>11</v>
      </c>
      <c r="H82" s="4">
        <v>94</v>
      </c>
      <c r="I82" s="4" t="s">
        <v>15</v>
      </c>
      <c r="J82" s="4">
        <v>81</v>
      </c>
      <c r="K82" s="4" t="s">
        <v>11</v>
      </c>
      <c r="L82" s="4">
        <v>90</v>
      </c>
      <c r="M82" s="4" t="s">
        <v>11</v>
      </c>
      <c r="N82" s="4">
        <v>87</v>
      </c>
      <c r="O82" s="4" t="s">
        <v>12</v>
      </c>
      <c r="P82" s="4">
        <f t="shared" si="2"/>
        <v>527</v>
      </c>
      <c r="Q82" s="4">
        <f t="shared" si="3"/>
        <v>87.84</v>
      </c>
      <c r="R82" s="6" t="s">
        <v>13</v>
      </c>
      <c r="S82" s="86"/>
    </row>
    <row r="83" spans="1:19">
      <c r="A83" s="4">
        <v>12165929</v>
      </c>
      <c r="B83" s="4" t="s">
        <v>23</v>
      </c>
      <c r="C83" s="5" t="s">
        <v>97</v>
      </c>
      <c r="D83" s="4">
        <v>75</v>
      </c>
      <c r="E83" s="4" t="s">
        <v>20</v>
      </c>
      <c r="F83" s="4">
        <v>68</v>
      </c>
      <c r="G83" s="4" t="s">
        <v>22</v>
      </c>
      <c r="H83" s="4">
        <v>74</v>
      </c>
      <c r="I83" s="4" t="s">
        <v>12</v>
      </c>
      <c r="J83" s="4">
        <v>56</v>
      </c>
      <c r="K83" s="4" t="s">
        <v>10</v>
      </c>
      <c r="L83" s="4">
        <v>87</v>
      </c>
      <c r="M83" s="4" t="s">
        <v>12</v>
      </c>
      <c r="N83" s="4">
        <v>80</v>
      </c>
      <c r="O83" s="4" t="s">
        <v>20</v>
      </c>
      <c r="P83" s="4">
        <f t="shared" si="2"/>
        <v>440</v>
      </c>
      <c r="Q83" s="4">
        <f t="shared" si="3"/>
        <v>73.34</v>
      </c>
      <c r="R83" s="6" t="s">
        <v>13</v>
      </c>
      <c r="S83" s="86"/>
    </row>
    <row r="84" spans="1:19">
      <c r="A84" s="4">
        <v>12165930</v>
      </c>
      <c r="B84" s="4" t="s">
        <v>23</v>
      </c>
      <c r="C84" s="5" t="s">
        <v>98</v>
      </c>
      <c r="D84" s="4">
        <v>95</v>
      </c>
      <c r="E84" s="4" t="s">
        <v>15</v>
      </c>
      <c r="F84" s="4">
        <v>94</v>
      </c>
      <c r="G84" s="4" t="s">
        <v>15</v>
      </c>
      <c r="H84" s="4">
        <v>94</v>
      </c>
      <c r="I84" s="4" t="s">
        <v>15</v>
      </c>
      <c r="J84" s="4">
        <v>84</v>
      </c>
      <c r="K84" s="4" t="s">
        <v>11</v>
      </c>
      <c r="L84" s="4">
        <v>95</v>
      </c>
      <c r="M84" s="4" t="s">
        <v>15</v>
      </c>
      <c r="N84" s="4">
        <v>83</v>
      </c>
      <c r="O84" s="4" t="s">
        <v>12</v>
      </c>
      <c r="P84" s="4">
        <f t="shared" si="2"/>
        <v>545</v>
      </c>
      <c r="Q84" s="4">
        <f t="shared" si="3"/>
        <v>90.84</v>
      </c>
      <c r="R84" s="6" t="s">
        <v>13</v>
      </c>
      <c r="S84" s="86"/>
    </row>
    <row r="85" spans="1:19">
      <c r="A85" s="4">
        <v>12165931</v>
      </c>
      <c r="B85" s="4" t="s">
        <v>23</v>
      </c>
      <c r="C85" s="5" t="s">
        <v>38</v>
      </c>
      <c r="D85" s="4">
        <v>71</v>
      </c>
      <c r="E85" s="4" t="s">
        <v>10</v>
      </c>
      <c r="F85" s="4">
        <v>79</v>
      </c>
      <c r="G85" s="4" t="s">
        <v>20</v>
      </c>
      <c r="H85" s="4">
        <v>44</v>
      </c>
      <c r="I85" s="4" t="s">
        <v>22</v>
      </c>
      <c r="J85" s="4">
        <v>69</v>
      </c>
      <c r="K85" s="4" t="s">
        <v>12</v>
      </c>
      <c r="L85" s="4">
        <v>85</v>
      </c>
      <c r="M85" s="4" t="s">
        <v>12</v>
      </c>
      <c r="N85" s="4">
        <v>80</v>
      </c>
      <c r="O85" s="4" t="s">
        <v>20</v>
      </c>
      <c r="P85" s="4">
        <f t="shared" si="2"/>
        <v>428</v>
      </c>
      <c r="Q85" s="4">
        <f t="shared" si="3"/>
        <v>71.34</v>
      </c>
      <c r="R85" s="6" t="s">
        <v>13</v>
      </c>
      <c r="S85" s="86"/>
    </row>
    <row r="86" spans="1:19">
      <c r="A86" s="4">
        <v>12165932</v>
      </c>
      <c r="B86" s="4" t="s">
        <v>23</v>
      </c>
      <c r="C86" s="5" t="s">
        <v>99</v>
      </c>
      <c r="D86" s="4">
        <v>81</v>
      </c>
      <c r="E86" s="4" t="s">
        <v>12</v>
      </c>
      <c r="F86" s="4">
        <v>72</v>
      </c>
      <c r="G86" s="4" t="s">
        <v>10</v>
      </c>
      <c r="H86" s="4">
        <v>60</v>
      </c>
      <c r="I86" s="4" t="s">
        <v>20</v>
      </c>
      <c r="J86" s="4">
        <v>53</v>
      </c>
      <c r="K86" s="4" t="s">
        <v>10</v>
      </c>
      <c r="L86" s="4">
        <v>86</v>
      </c>
      <c r="M86" s="4" t="s">
        <v>12</v>
      </c>
      <c r="N86" s="4">
        <v>79</v>
      </c>
      <c r="O86" s="4" t="s">
        <v>20</v>
      </c>
      <c r="P86" s="4">
        <f t="shared" si="2"/>
        <v>431</v>
      </c>
      <c r="Q86" s="4">
        <f t="shared" si="3"/>
        <v>71.84</v>
      </c>
      <c r="R86" s="6" t="s">
        <v>13</v>
      </c>
      <c r="S86" s="86"/>
    </row>
    <row r="87" spans="1:19">
      <c r="A87" s="4">
        <v>12165933</v>
      </c>
      <c r="B87" s="4" t="s">
        <v>23</v>
      </c>
      <c r="C87" s="5" t="s">
        <v>100</v>
      </c>
      <c r="D87" s="4">
        <v>76</v>
      </c>
      <c r="E87" s="4" t="s">
        <v>20</v>
      </c>
      <c r="F87" s="4">
        <v>71</v>
      </c>
      <c r="G87" s="4" t="s">
        <v>10</v>
      </c>
      <c r="H87" s="4">
        <v>50</v>
      </c>
      <c r="I87" s="4" t="s">
        <v>22</v>
      </c>
      <c r="J87" s="4">
        <v>53</v>
      </c>
      <c r="K87" s="4" t="s">
        <v>10</v>
      </c>
      <c r="L87" s="4">
        <v>89</v>
      </c>
      <c r="M87" s="4" t="s">
        <v>11</v>
      </c>
      <c r="N87" s="4">
        <v>73</v>
      </c>
      <c r="O87" s="4" t="s">
        <v>10</v>
      </c>
      <c r="P87" s="4">
        <f t="shared" si="2"/>
        <v>412</v>
      </c>
      <c r="Q87" s="4">
        <f t="shared" si="3"/>
        <v>68.67</v>
      </c>
      <c r="R87" s="6" t="s">
        <v>13</v>
      </c>
      <c r="S87" s="86"/>
    </row>
    <row r="88" spans="1:19">
      <c r="A88" s="4">
        <v>12165934</v>
      </c>
      <c r="B88" s="4" t="s">
        <v>23</v>
      </c>
      <c r="C88" s="5" t="s">
        <v>101</v>
      </c>
      <c r="D88" s="4">
        <v>93</v>
      </c>
      <c r="E88" s="4" t="s">
        <v>15</v>
      </c>
      <c r="F88" s="4">
        <v>91</v>
      </c>
      <c r="G88" s="4" t="s">
        <v>11</v>
      </c>
      <c r="H88" s="4">
        <v>90</v>
      </c>
      <c r="I88" s="4" t="s">
        <v>11</v>
      </c>
      <c r="J88" s="4">
        <v>68</v>
      </c>
      <c r="K88" s="4" t="s">
        <v>12</v>
      </c>
      <c r="L88" s="4">
        <v>95</v>
      </c>
      <c r="M88" s="4" t="s">
        <v>15</v>
      </c>
      <c r="N88" s="4">
        <v>87</v>
      </c>
      <c r="O88" s="4" t="s">
        <v>12</v>
      </c>
      <c r="P88" s="4">
        <f t="shared" si="2"/>
        <v>524</v>
      </c>
      <c r="Q88" s="4">
        <f t="shared" si="3"/>
        <v>87.34</v>
      </c>
      <c r="R88" s="6" t="s">
        <v>13</v>
      </c>
      <c r="S88" s="86"/>
    </row>
    <row r="89" spans="1:19">
      <c r="A89" s="4">
        <v>12165935</v>
      </c>
      <c r="B89" s="4" t="s">
        <v>23</v>
      </c>
      <c r="C89" s="5" t="s">
        <v>102</v>
      </c>
      <c r="D89" s="4">
        <v>79</v>
      </c>
      <c r="E89" s="4" t="s">
        <v>20</v>
      </c>
      <c r="F89" s="4">
        <v>74</v>
      </c>
      <c r="G89" s="4" t="s">
        <v>10</v>
      </c>
      <c r="H89" s="4">
        <v>53</v>
      </c>
      <c r="I89" s="4" t="s">
        <v>10</v>
      </c>
      <c r="J89" s="4">
        <v>53</v>
      </c>
      <c r="K89" s="4" t="s">
        <v>10</v>
      </c>
      <c r="L89" s="4">
        <v>86</v>
      </c>
      <c r="M89" s="4" t="s">
        <v>12</v>
      </c>
      <c r="N89" s="4">
        <v>85</v>
      </c>
      <c r="O89" s="4" t="s">
        <v>12</v>
      </c>
      <c r="P89" s="4">
        <f t="shared" si="2"/>
        <v>430</v>
      </c>
      <c r="Q89" s="4">
        <f t="shared" si="3"/>
        <v>71.67</v>
      </c>
      <c r="R89" s="6" t="s">
        <v>13</v>
      </c>
      <c r="S89" s="86"/>
    </row>
    <row r="90" spans="1:19">
      <c r="A90" s="4">
        <v>12165936</v>
      </c>
      <c r="B90" s="4" t="s">
        <v>23</v>
      </c>
      <c r="C90" s="5" t="s">
        <v>103</v>
      </c>
      <c r="D90" s="4">
        <v>95</v>
      </c>
      <c r="E90" s="4" t="s">
        <v>15</v>
      </c>
      <c r="F90" s="4">
        <v>85</v>
      </c>
      <c r="G90" s="4" t="s">
        <v>12</v>
      </c>
      <c r="H90" s="4">
        <v>94</v>
      </c>
      <c r="I90" s="4" t="s">
        <v>15</v>
      </c>
      <c r="J90" s="4">
        <v>79</v>
      </c>
      <c r="K90" s="4" t="s">
        <v>11</v>
      </c>
      <c r="L90" s="4">
        <v>95</v>
      </c>
      <c r="M90" s="4" t="s">
        <v>15</v>
      </c>
      <c r="N90" s="4">
        <v>96</v>
      </c>
      <c r="O90" s="4" t="s">
        <v>15</v>
      </c>
      <c r="P90" s="4">
        <f t="shared" si="2"/>
        <v>544</v>
      </c>
      <c r="Q90" s="4">
        <f t="shared" si="3"/>
        <v>90.67</v>
      </c>
      <c r="R90" s="6" t="s">
        <v>13</v>
      </c>
      <c r="S90" s="86"/>
    </row>
    <row r="91" spans="1:19">
      <c r="A91" s="4">
        <v>12165937</v>
      </c>
      <c r="B91" s="4" t="s">
        <v>23</v>
      </c>
      <c r="C91" s="5" t="s">
        <v>104</v>
      </c>
      <c r="D91" s="4">
        <v>87</v>
      </c>
      <c r="E91" s="4" t="s">
        <v>11</v>
      </c>
      <c r="F91" s="4">
        <v>85</v>
      </c>
      <c r="G91" s="4" t="s">
        <v>12</v>
      </c>
      <c r="H91" s="4">
        <v>86</v>
      </c>
      <c r="I91" s="4" t="s">
        <v>11</v>
      </c>
      <c r="J91" s="4">
        <v>69</v>
      </c>
      <c r="K91" s="4" t="s">
        <v>12</v>
      </c>
      <c r="L91" s="4">
        <v>95</v>
      </c>
      <c r="M91" s="4" t="s">
        <v>15</v>
      </c>
      <c r="N91" s="4">
        <v>81</v>
      </c>
      <c r="O91" s="4" t="s">
        <v>20</v>
      </c>
      <c r="P91" s="4">
        <f t="shared" si="2"/>
        <v>503</v>
      </c>
      <c r="Q91" s="4">
        <f t="shared" si="3"/>
        <v>83.84</v>
      </c>
      <c r="R91" s="6" t="s">
        <v>13</v>
      </c>
      <c r="S91" s="86"/>
    </row>
    <row r="92" spans="1:19">
      <c r="A92" s="4">
        <v>12165938</v>
      </c>
      <c r="B92" s="4" t="s">
        <v>23</v>
      </c>
      <c r="C92" s="5" t="s">
        <v>105</v>
      </c>
      <c r="D92" s="4">
        <v>88</v>
      </c>
      <c r="E92" s="4" t="s">
        <v>11</v>
      </c>
      <c r="F92" s="4">
        <v>78</v>
      </c>
      <c r="G92" s="4" t="s">
        <v>20</v>
      </c>
      <c r="H92" s="4">
        <v>78</v>
      </c>
      <c r="I92" s="4" t="s">
        <v>12</v>
      </c>
      <c r="J92" s="4">
        <v>76</v>
      </c>
      <c r="K92" s="4" t="s">
        <v>11</v>
      </c>
      <c r="L92" s="4">
        <v>89</v>
      </c>
      <c r="M92" s="4" t="s">
        <v>11</v>
      </c>
      <c r="N92" s="4">
        <v>83</v>
      </c>
      <c r="O92" s="4" t="s">
        <v>12</v>
      </c>
      <c r="P92" s="4">
        <f t="shared" si="2"/>
        <v>492</v>
      </c>
      <c r="Q92" s="4">
        <f t="shared" si="3"/>
        <v>82</v>
      </c>
      <c r="R92" s="6" t="s">
        <v>13</v>
      </c>
      <c r="S92" s="87"/>
    </row>
    <row r="93" spans="1:19">
      <c r="A93" s="4">
        <v>12165939</v>
      </c>
      <c r="B93" s="4" t="s">
        <v>8</v>
      </c>
      <c r="C93" s="5" t="s">
        <v>106</v>
      </c>
      <c r="D93" s="4">
        <v>96</v>
      </c>
      <c r="E93" s="4" t="s">
        <v>15</v>
      </c>
      <c r="F93" s="4">
        <v>95</v>
      </c>
      <c r="G93" s="4" t="s">
        <v>15</v>
      </c>
      <c r="H93" s="4">
        <v>97</v>
      </c>
      <c r="I93" s="4" t="s">
        <v>15</v>
      </c>
      <c r="J93" s="4">
        <v>97</v>
      </c>
      <c r="K93" s="4" t="s">
        <v>15</v>
      </c>
      <c r="L93" s="4">
        <v>98</v>
      </c>
      <c r="M93" s="4" t="s">
        <v>15</v>
      </c>
      <c r="N93" s="4">
        <v>92</v>
      </c>
      <c r="O93" s="4" t="s">
        <v>11</v>
      </c>
      <c r="P93" s="4">
        <f t="shared" si="2"/>
        <v>575</v>
      </c>
      <c r="Q93" s="4">
        <f t="shared" si="3"/>
        <v>95.84</v>
      </c>
      <c r="R93" s="6" t="s">
        <v>13</v>
      </c>
      <c r="S93" s="88" t="s">
        <v>155</v>
      </c>
    </row>
    <row r="94" spans="1:19">
      <c r="A94" s="4">
        <v>12165940</v>
      </c>
      <c r="B94" s="4" t="s">
        <v>8</v>
      </c>
      <c r="C94" s="5" t="s">
        <v>107</v>
      </c>
      <c r="D94" s="4">
        <v>88</v>
      </c>
      <c r="E94" s="4" t="s">
        <v>11</v>
      </c>
      <c r="F94" s="4">
        <v>95</v>
      </c>
      <c r="G94" s="4" t="s">
        <v>15</v>
      </c>
      <c r="H94" s="4">
        <v>90</v>
      </c>
      <c r="I94" s="4" t="s">
        <v>11</v>
      </c>
      <c r="J94" s="4">
        <v>90</v>
      </c>
      <c r="K94" s="4" t="s">
        <v>15</v>
      </c>
      <c r="L94" s="4">
        <v>97</v>
      </c>
      <c r="M94" s="4" t="s">
        <v>15</v>
      </c>
      <c r="N94" s="4">
        <v>85</v>
      </c>
      <c r="O94" s="4" t="s">
        <v>12</v>
      </c>
      <c r="P94" s="4">
        <f t="shared" si="2"/>
        <v>545</v>
      </c>
      <c r="Q94" s="4">
        <f t="shared" si="3"/>
        <v>90.84</v>
      </c>
      <c r="R94" s="6" t="s">
        <v>13</v>
      </c>
      <c r="S94" s="89"/>
    </row>
    <row r="95" spans="1:19">
      <c r="A95" s="4">
        <v>12165941</v>
      </c>
      <c r="B95" s="4" t="s">
        <v>8</v>
      </c>
      <c r="C95" s="5" t="s">
        <v>108</v>
      </c>
      <c r="D95" s="4">
        <v>79</v>
      </c>
      <c r="E95" s="4" t="s">
        <v>20</v>
      </c>
      <c r="F95" s="4">
        <v>74</v>
      </c>
      <c r="G95" s="4" t="s">
        <v>10</v>
      </c>
      <c r="H95" s="4">
        <v>74</v>
      </c>
      <c r="I95" s="4" t="s">
        <v>12</v>
      </c>
      <c r="J95" s="4">
        <v>64</v>
      </c>
      <c r="K95" s="4" t="s">
        <v>20</v>
      </c>
      <c r="L95" s="4">
        <v>77</v>
      </c>
      <c r="M95" s="4" t="s">
        <v>20</v>
      </c>
      <c r="N95" s="4">
        <v>76</v>
      </c>
      <c r="O95" s="4" t="s">
        <v>10</v>
      </c>
      <c r="P95" s="4">
        <f t="shared" si="2"/>
        <v>444</v>
      </c>
      <c r="Q95" s="4">
        <f t="shared" si="3"/>
        <v>74</v>
      </c>
      <c r="R95" s="6" t="s">
        <v>13</v>
      </c>
      <c r="S95" s="89"/>
    </row>
    <row r="96" spans="1:19">
      <c r="A96" s="4">
        <v>12165942</v>
      </c>
      <c r="B96" s="4" t="s">
        <v>8</v>
      </c>
      <c r="C96" s="5" t="s">
        <v>109</v>
      </c>
      <c r="D96" s="4">
        <v>94</v>
      </c>
      <c r="E96" s="4" t="s">
        <v>15</v>
      </c>
      <c r="F96" s="4">
        <v>89</v>
      </c>
      <c r="G96" s="4" t="s">
        <v>11</v>
      </c>
      <c r="H96" s="4">
        <v>72</v>
      </c>
      <c r="I96" s="4" t="s">
        <v>12</v>
      </c>
      <c r="J96" s="4">
        <v>79</v>
      </c>
      <c r="K96" s="4" t="s">
        <v>11</v>
      </c>
      <c r="L96" s="4">
        <v>85</v>
      </c>
      <c r="M96" s="4" t="s">
        <v>12</v>
      </c>
      <c r="N96" s="4">
        <v>69</v>
      </c>
      <c r="O96" s="4" t="s">
        <v>22</v>
      </c>
      <c r="P96" s="4">
        <f t="shared" si="2"/>
        <v>488</v>
      </c>
      <c r="Q96" s="4">
        <f t="shared" si="3"/>
        <v>81.34</v>
      </c>
      <c r="R96" s="6" t="s">
        <v>13</v>
      </c>
      <c r="S96" s="89"/>
    </row>
    <row r="97" spans="1:19">
      <c r="A97" s="4">
        <v>12165943</v>
      </c>
      <c r="B97" s="4" t="s">
        <v>8</v>
      </c>
      <c r="C97" s="5" t="s">
        <v>110</v>
      </c>
      <c r="D97" s="4">
        <v>83</v>
      </c>
      <c r="E97" s="4" t="s">
        <v>12</v>
      </c>
      <c r="F97" s="4">
        <v>79</v>
      </c>
      <c r="G97" s="4" t="s">
        <v>20</v>
      </c>
      <c r="H97" s="4">
        <v>45</v>
      </c>
      <c r="I97" s="4" t="s">
        <v>22</v>
      </c>
      <c r="J97" s="4">
        <v>47</v>
      </c>
      <c r="K97" s="4" t="s">
        <v>22</v>
      </c>
      <c r="L97" s="4">
        <v>76</v>
      </c>
      <c r="M97" s="4" t="s">
        <v>20</v>
      </c>
      <c r="N97" s="4">
        <v>67</v>
      </c>
      <c r="O97" s="4" t="s">
        <v>22</v>
      </c>
      <c r="P97" s="4">
        <f t="shared" si="2"/>
        <v>397</v>
      </c>
      <c r="Q97" s="4">
        <f t="shared" si="3"/>
        <v>66.17</v>
      </c>
      <c r="R97" s="6" t="s">
        <v>13</v>
      </c>
      <c r="S97" s="89"/>
    </row>
    <row r="98" spans="1:19">
      <c r="A98" s="4">
        <v>12165944</v>
      </c>
      <c r="B98" s="4" t="s">
        <v>8</v>
      </c>
      <c r="C98" s="5" t="s">
        <v>111</v>
      </c>
      <c r="D98" s="4">
        <v>93</v>
      </c>
      <c r="E98" s="4" t="s">
        <v>15</v>
      </c>
      <c r="F98" s="4">
        <v>84</v>
      </c>
      <c r="G98" s="4" t="s">
        <v>12</v>
      </c>
      <c r="H98" s="4">
        <v>86</v>
      </c>
      <c r="I98" s="4" t="s">
        <v>11</v>
      </c>
      <c r="J98" s="4">
        <v>79</v>
      </c>
      <c r="K98" s="4" t="s">
        <v>11</v>
      </c>
      <c r="L98" s="4">
        <v>95</v>
      </c>
      <c r="M98" s="4" t="s">
        <v>15</v>
      </c>
      <c r="N98" s="4">
        <v>76</v>
      </c>
      <c r="O98" s="4" t="s">
        <v>10</v>
      </c>
      <c r="P98" s="4">
        <f t="shared" si="2"/>
        <v>513</v>
      </c>
      <c r="Q98" s="4">
        <f t="shared" si="3"/>
        <v>85.5</v>
      </c>
      <c r="R98" s="6" t="s">
        <v>13</v>
      </c>
      <c r="S98" s="89"/>
    </row>
    <row r="99" spans="1:19">
      <c r="A99" s="4">
        <v>12165945</v>
      </c>
      <c r="B99" s="4" t="s">
        <v>8</v>
      </c>
      <c r="C99" s="5" t="s">
        <v>112</v>
      </c>
      <c r="D99" s="4">
        <v>89</v>
      </c>
      <c r="E99" s="4" t="s">
        <v>11</v>
      </c>
      <c r="F99" s="4">
        <v>90</v>
      </c>
      <c r="G99" s="4" t="s">
        <v>11</v>
      </c>
      <c r="H99" s="4">
        <v>51</v>
      </c>
      <c r="I99" s="4" t="s">
        <v>10</v>
      </c>
      <c r="J99" s="4">
        <v>62</v>
      </c>
      <c r="K99" s="4" t="s">
        <v>20</v>
      </c>
      <c r="L99" s="4">
        <v>93</v>
      </c>
      <c r="M99" s="4" t="s">
        <v>11</v>
      </c>
      <c r="N99" s="4">
        <v>81</v>
      </c>
      <c r="O99" s="4" t="s">
        <v>20</v>
      </c>
      <c r="P99" s="4">
        <f t="shared" si="2"/>
        <v>466</v>
      </c>
      <c r="Q99" s="4">
        <f t="shared" si="3"/>
        <v>77.67</v>
      </c>
      <c r="R99" s="6" t="s">
        <v>13</v>
      </c>
      <c r="S99" s="89"/>
    </row>
    <row r="100" spans="1:19">
      <c r="A100" s="4">
        <v>12165946</v>
      </c>
      <c r="B100" s="4" t="s">
        <v>8</v>
      </c>
      <c r="C100" s="5" t="s">
        <v>113</v>
      </c>
      <c r="D100" s="4">
        <v>92</v>
      </c>
      <c r="E100" s="4" t="s">
        <v>15</v>
      </c>
      <c r="F100" s="4">
        <v>91</v>
      </c>
      <c r="G100" s="4" t="s">
        <v>11</v>
      </c>
      <c r="H100" s="4">
        <v>91</v>
      </c>
      <c r="I100" s="4" t="s">
        <v>15</v>
      </c>
      <c r="J100" s="4">
        <v>83</v>
      </c>
      <c r="K100" s="4" t="s">
        <v>11</v>
      </c>
      <c r="L100" s="4">
        <v>95</v>
      </c>
      <c r="M100" s="4" t="s">
        <v>15</v>
      </c>
      <c r="N100" s="4">
        <v>82</v>
      </c>
      <c r="O100" s="4" t="s">
        <v>20</v>
      </c>
      <c r="P100" s="4">
        <f t="shared" si="2"/>
        <v>534</v>
      </c>
      <c r="Q100" s="4">
        <f t="shared" si="3"/>
        <v>89</v>
      </c>
      <c r="R100" s="6" t="s">
        <v>13</v>
      </c>
      <c r="S100" s="89"/>
    </row>
    <row r="101" spans="1:19">
      <c r="A101" s="4">
        <v>12165947</v>
      </c>
      <c r="B101" s="4" t="s">
        <v>23</v>
      </c>
      <c r="C101" s="5" t="s">
        <v>114</v>
      </c>
      <c r="D101" s="4">
        <v>70</v>
      </c>
      <c r="E101" s="4" t="s">
        <v>10</v>
      </c>
      <c r="F101" s="4">
        <v>75</v>
      </c>
      <c r="G101" s="4" t="s">
        <v>10</v>
      </c>
      <c r="H101" s="4">
        <v>64</v>
      </c>
      <c r="I101" s="4" t="s">
        <v>20</v>
      </c>
      <c r="J101" s="4">
        <v>53</v>
      </c>
      <c r="K101" s="4" t="s">
        <v>10</v>
      </c>
      <c r="L101" s="4">
        <v>82</v>
      </c>
      <c r="M101" s="4" t="s">
        <v>12</v>
      </c>
      <c r="N101" s="4">
        <v>61</v>
      </c>
      <c r="O101" s="4" t="s">
        <v>25</v>
      </c>
      <c r="P101" s="4">
        <f t="shared" si="2"/>
        <v>405</v>
      </c>
      <c r="Q101" s="4">
        <f t="shared" si="3"/>
        <v>67.5</v>
      </c>
      <c r="R101" s="6" t="s">
        <v>13</v>
      </c>
      <c r="S101" s="89"/>
    </row>
    <row r="102" spans="1:19">
      <c r="A102" s="4">
        <v>12165948</v>
      </c>
      <c r="B102" s="4" t="s">
        <v>23</v>
      </c>
      <c r="C102" s="5" t="s">
        <v>115</v>
      </c>
      <c r="D102" s="4">
        <v>51</v>
      </c>
      <c r="E102" s="4" t="s">
        <v>32</v>
      </c>
      <c r="F102" s="4">
        <v>66</v>
      </c>
      <c r="G102" s="4" t="s">
        <v>22</v>
      </c>
      <c r="H102" s="4">
        <v>39</v>
      </c>
      <c r="I102" s="4" t="s">
        <v>25</v>
      </c>
      <c r="J102" s="4">
        <v>53</v>
      </c>
      <c r="K102" s="4" t="s">
        <v>10</v>
      </c>
      <c r="L102" s="4">
        <v>68</v>
      </c>
      <c r="M102" s="4" t="s">
        <v>10</v>
      </c>
      <c r="N102" s="4">
        <v>65</v>
      </c>
      <c r="O102" s="4" t="s">
        <v>22</v>
      </c>
      <c r="P102" s="4">
        <f t="shared" si="2"/>
        <v>342</v>
      </c>
      <c r="Q102" s="4">
        <f t="shared" si="3"/>
        <v>57</v>
      </c>
      <c r="R102" s="6" t="s">
        <v>13</v>
      </c>
      <c r="S102" s="89"/>
    </row>
    <row r="103" spans="1:19">
      <c r="A103" s="4">
        <v>12165949</v>
      </c>
      <c r="B103" s="4" t="s">
        <v>23</v>
      </c>
      <c r="C103" s="5" t="s">
        <v>116</v>
      </c>
      <c r="D103" s="4">
        <v>80</v>
      </c>
      <c r="E103" s="4" t="s">
        <v>12</v>
      </c>
      <c r="F103" s="4">
        <v>81</v>
      </c>
      <c r="G103" s="4" t="s">
        <v>12</v>
      </c>
      <c r="H103" s="4">
        <v>57</v>
      </c>
      <c r="I103" s="4" t="s">
        <v>10</v>
      </c>
      <c r="J103" s="4">
        <v>55</v>
      </c>
      <c r="K103" s="4" t="s">
        <v>10</v>
      </c>
      <c r="L103" s="4">
        <v>90</v>
      </c>
      <c r="M103" s="4" t="s">
        <v>11</v>
      </c>
      <c r="N103" s="4">
        <v>72</v>
      </c>
      <c r="O103" s="4" t="s">
        <v>10</v>
      </c>
      <c r="P103" s="4">
        <f t="shared" si="2"/>
        <v>435</v>
      </c>
      <c r="Q103" s="4">
        <f t="shared" si="3"/>
        <v>72.5</v>
      </c>
      <c r="R103" s="6" t="s">
        <v>13</v>
      </c>
      <c r="S103" s="89"/>
    </row>
    <row r="104" spans="1:19">
      <c r="A104" s="4">
        <v>12165950</v>
      </c>
      <c r="B104" s="4" t="s">
        <v>23</v>
      </c>
      <c r="C104" s="5" t="s">
        <v>117</v>
      </c>
      <c r="D104" s="4">
        <v>96</v>
      </c>
      <c r="E104" s="4" t="s">
        <v>15</v>
      </c>
      <c r="F104" s="4">
        <v>89</v>
      </c>
      <c r="G104" s="4" t="s">
        <v>11</v>
      </c>
      <c r="H104" s="4">
        <v>95</v>
      </c>
      <c r="I104" s="4" t="s">
        <v>15</v>
      </c>
      <c r="J104" s="4">
        <v>90</v>
      </c>
      <c r="K104" s="4" t="s">
        <v>15</v>
      </c>
      <c r="L104" s="4">
        <v>98</v>
      </c>
      <c r="M104" s="4" t="s">
        <v>15</v>
      </c>
      <c r="N104" s="4">
        <v>99</v>
      </c>
      <c r="O104" s="4" t="s">
        <v>15</v>
      </c>
      <c r="P104" s="4">
        <f t="shared" si="2"/>
        <v>567</v>
      </c>
      <c r="Q104" s="4">
        <f t="shared" si="3"/>
        <v>94.5</v>
      </c>
      <c r="R104" s="6" t="s">
        <v>13</v>
      </c>
      <c r="S104" s="89"/>
    </row>
    <row r="105" spans="1:19">
      <c r="A105" s="4">
        <v>12165951</v>
      </c>
      <c r="B105" s="4" t="s">
        <v>23</v>
      </c>
      <c r="C105" s="5" t="s">
        <v>118</v>
      </c>
      <c r="D105" s="4">
        <v>86</v>
      </c>
      <c r="E105" s="4" t="s">
        <v>11</v>
      </c>
      <c r="F105" s="4">
        <v>90</v>
      </c>
      <c r="G105" s="4" t="s">
        <v>11</v>
      </c>
      <c r="H105" s="4">
        <v>86</v>
      </c>
      <c r="I105" s="4" t="s">
        <v>11</v>
      </c>
      <c r="J105" s="4">
        <v>76</v>
      </c>
      <c r="K105" s="4" t="s">
        <v>11</v>
      </c>
      <c r="L105" s="4">
        <v>93</v>
      </c>
      <c r="M105" s="4" t="s">
        <v>11</v>
      </c>
      <c r="N105" s="4">
        <v>74</v>
      </c>
      <c r="O105" s="4" t="s">
        <v>10</v>
      </c>
      <c r="P105" s="4">
        <f t="shared" si="2"/>
        <v>505</v>
      </c>
      <c r="Q105" s="4">
        <f t="shared" si="3"/>
        <v>84.17</v>
      </c>
      <c r="R105" s="6" t="s">
        <v>13</v>
      </c>
      <c r="S105" s="89"/>
    </row>
    <row r="106" spans="1:19">
      <c r="A106" s="4">
        <v>12165952</v>
      </c>
      <c r="B106" s="4" t="s">
        <v>23</v>
      </c>
      <c r="C106" s="5" t="s">
        <v>119</v>
      </c>
      <c r="D106" s="4">
        <v>46</v>
      </c>
      <c r="E106" s="4" t="s">
        <v>32</v>
      </c>
      <c r="F106" s="4">
        <v>68</v>
      </c>
      <c r="G106" s="4" t="s">
        <v>22</v>
      </c>
      <c r="H106" s="4">
        <v>43</v>
      </c>
      <c r="I106" s="4" t="s">
        <v>22</v>
      </c>
      <c r="J106" s="4">
        <v>42</v>
      </c>
      <c r="K106" s="4" t="s">
        <v>22</v>
      </c>
      <c r="L106" s="4">
        <v>58</v>
      </c>
      <c r="M106" s="4" t="s">
        <v>25</v>
      </c>
      <c r="N106" s="4">
        <v>63</v>
      </c>
      <c r="O106" s="4" t="s">
        <v>25</v>
      </c>
      <c r="P106" s="4">
        <f t="shared" si="2"/>
        <v>320</v>
      </c>
      <c r="Q106" s="4">
        <f t="shared" si="3"/>
        <v>53.339999999999996</v>
      </c>
      <c r="R106" s="6" t="s">
        <v>13</v>
      </c>
      <c r="S106" s="89"/>
    </row>
    <row r="107" spans="1:19">
      <c r="A107" s="4">
        <v>12165953</v>
      </c>
      <c r="B107" s="4" t="s">
        <v>23</v>
      </c>
      <c r="C107" s="5" t="s">
        <v>120</v>
      </c>
      <c r="D107" s="4">
        <v>78</v>
      </c>
      <c r="E107" s="4" t="s">
        <v>20</v>
      </c>
      <c r="F107" s="4">
        <v>65</v>
      </c>
      <c r="G107" s="4" t="s">
        <v>22</v>
      </c>
      <c r="H107" s="4">
        <v>57</v>
      </c>
      <c r="I107" s="4" t="s">
        <v>10</v>
      </c>
      <c r="J107" s="4">
        <v>48</v>
      </c>
      <c r="K107" s="4" t="s">
        <v>22</v>
      </c>
      <c r="L107" s="4">
        <v>84</v>
      </c>
      <c r="M107" s="4" t="s">
        <v>12</v>
      </c>
      <c r="N107" s="4">
        <v>68</v>
      </c>
      <c r="O107" s="4" t="s">
        <v>22</v>
      </c>
      <c r="P107" s="4">
        <f t="shared" si="2"/>
        <v>400</v>
      </c>
      <c r="Q107" s="4">
        <f t="shared" si="3"/>
        <v>66.67</v>
      </c>
      <c r="R107" s="6" t="s">
        <v>13</v>
      </c>
      <c r="S107" s="89"/>
    </row>
    <row r="108" spans="1:19">
      <c r="A108" s="4">
        <v>12165954</v>
      </c>
      <c r="B108" s="4" t="s">
        <v>23</v>
      </c>
      <c r="C108" s="5" t="s">
        <v>121</v>
      </c>
      <c r="D108" s="4">
        <v>88</v>
      </c>
      <c r="E108" s="4" t="s">
        <v>11</v>
      </c>
      <c r="F108" s="4">
        <v>78</v>
      </c>
      <c r="G108" s="4" t="s">
        <v>20</v>
      </c>
      <c r="H108" s="4">
        <v>70</v>
      </c>
      <c r="I108" s="4" t="s">
        <v>12</v>
      </c>
      <c r="J108" s="4">
        <v>63</v>
      </c>
      <c r="K108" s="4" t="s">
        <v>20</v>
      </c>
      <c r="L108" s="4">
        <v>85</v>
      </c>
      <c r="M108" s="4" t="s">
        <v>12</v>
      </c>
      <c r="N108" s="4">
        <v>69</v>
      </c>
      <c r="O108" s="4" t="s">
        <v>22</v>
      </c>
      <c r="P108" s="4">
        <f t="shared" si="2"/>
        <v>453</v>
      </c>
      <c r="Q108" s="4">
        <f t="shared" si="3"/>
        <v>75.5</v>
      </c>
      <c r="R108" s="6" t="s">
        <v>13</v>
      </c>
      <c r="S108" s="89"/>
    </row>
    <row r="109" spans="1:19">
      <c r="A109" s="4">
        <v>12165955</v>
      </c>
      <c r="B109" s="4" t="s">
        <v>23</v>
      </c>
      <c r="C109" s="5" t="s">
        <v>122</v>
      </c>
      <c r="D109" s="4">
        <v>84</v>
      </c>
      <c r="E109" s="4" t="s">
        <v>12</v>
      </c>
      <c r="F109" s="4">
        <v>92</v>
      </c>
      <c r="G109" s="4" t="s">
        <v>15</v>
      </c>
      <c r="H109" s="4">
        <v>76</v>
      </c>
      <c r="I109" s="4" t="s">
        <v>12</v>
      </c>
      <c r="J109" s="4">
        <v>68</v>
      </c>
      <c r="K109" s="4" t="s">
        <v>12</v>
      </c>
      <c r="L109" s="4">
        <v>94</v>
      </c>
      <c r="M109" s="4" t="s">
        <v>11</v>
      </c>
      <c r="N109" s="4">
        <v>72</v>
      </c>
      <c r="O109" s="4" t="s">
        <v>10</v>
      </c>
      <c r="P109" s="4">
        <f t="shared" si="2"/>
        <v>486</v>
      </c>
      <c r="Q109" s="4">
        <f t="shared" si="3"/>
        <v>81</v>
      </c>
      <c r="R109" s="6" t="s">
        <v>13</v>
      </c>
      <c r="S109" s="89"/>
    </row>
    <row r="110" spans="1:19">
      <c r="A110" s="4">
        <v>12165956</v>
      </c>
      <c r="B110" s="4" t="s">
        <v>23</v>
      </c>
      <c r="C110" s="5" t="s">
        <v>123</v>
      </c>
      <c r="D110" s="4">
        <v>89</v>
      </c>
      <c r="E110" s="4" t="s">
        <v>11</v>
      </c>
      <c r="F110" s="4">
        <v>82</v>
      </c>
      <c r="G110" s="4" t="s">
        <v>12</v>
      </c>
      <c r="H110" s="4">
        <v>91</v>
      </c>
      <c r="I110" s="4" t="s">
        <v>15</v>
      </c>
      <c r="J110" s="4">
        <v>87</v>
      </c>
      <c r="K110" s="4" t="s">
        <v>15</v>
      </c>
      <c r="L110" s="4">
        <v>94</v>
      </c>
      <c r="M110" s="4" t="s">
        <v>11</v>
      </c>
      <c r="N110" s="4">
        <v>94</v>
      </c>
      <c r="O110" s="4" t="s">
        <v>15</v>
      </c>
      <c r="P110" s="4">
        <f t="shared" si="2"/>
        <v>537</v>
      </c>
      <c r="Q110" s="4">
        <f t="shared" si="3"/>
        <v>89.5</v>
      </c>
      <c r="R110" s="6" t="s">
        <v>13</v>
      </c>
      <c r="S110" s="89"/>
    </row>
    <row r="111" spans="1:19">
      <c r="A111" s="4">
        <v>12165957</v>
      </c>
      <c r="B111" s="4" t="s">
        <v>23</v>
      </c>
      <c r="C111" s="5" t="s">
        <v>124</v>
      </c>
      <c r="D111" s="4">
        <v>58</v>
      </c>
      <c r="E111" s="4" t="s">
        <v>25</v>
      </c>
      <c r="F111" s="4">
        <v>65</v>
      </c>
      <c r="G111" s="4" t="s">
        <v>22</v>
      </c>
      <c r="H111" s="4">
        <v>71</v>
      </c>
      <c r="I111" s="4" t="s">
        <v>12</v>
      </c>
      <c r="J111" s="4">
        <v>46</v>
      </c>
      <c r="K111" s="4" t="s">
        <v>22</v>
      </c>
      <c r="L111" s="4">
        <v>63</v>
      </c>
      <c r="M111" s="4" t="s">
        <v>22</v>
      </c>
      <c r="N111" s="4">
        <v>64</v>
      </c>
      <c r="O111" s="4" t="s">
        <v>25</v>
      </c>
      <c r="P111" s="4">
        <f t="shared" si="2"/>
        <v>367</v>
      </c>
      <c r="Q111" s="4">
        <f t="shared" si="3"/>
        <v>61.169999999999995</v>
      </c>
      <c r="R111" s="6" t="s">
        <v>13</v>
      </c>
      <c r="S111" s="89"/>
    </row>
    <row r="112" spans="1:19">
      <c r="A112" s="4">
        <v>12165958</v>
      </c>
      <c r="B112" s="4" t="s">
        <v>23</v>
      </c>
      <c r="C112" s="5" t="s">
        <v>125</v>
      </c>
      <c r="D112" s="4">
        <v>78</v>
      </c>
      <c r="E112" s="4" t="s">
        <v>20</v>
      </c>
      <c r="F112" s="4">
        <v>87</v>
      </c>
      <c r="G112" s="4" t="s">
        <v>11</v>
      </c>
      <c r="H112" s="4">
        <v>55</v>
      </c>
      <c r="I112" s="4" t="s">
        <v>10</v>
      </c>
      <c r="J112" s="4">
        <v>67</v>
      </c>
      <c r="K112" s="4" t="s">
        <v>12</v>
      </c>
      <c r="L112" s="4">
        <v>86</v>
      </c>
      <c r="M112" s="4" t="s">
        <v>12</v>
      </c>
      <c r="N112" s="4">
        <v>81</v>
      </c>
      <c r="O112" s="4" t="s">
        <v>20</v>
      </c>
      <c r="P112" s="4">
        <f t="shared" si="2"/>
        <v>454</v>
      </c>
      <c r="Q112" s="4">
        <f t="shared" si="3"/>
        <v>75.67</v>
      </c>
      <c r="R112" s="6" t="s">
        <v>13</v>
      </c>
      <c r="S112" s="89"/>
    </row>
    <row r="113" spans="1:19">
      <c r="A113" s="4">
        <v>12165959</v>
      </c>
      <c r="B113" s="4" t="s">
        <v>23</v>
      </c>
      <c r="C113" s="5" t="s">
        <v>126</v>
      </c>
      <c r="D113" s="4">
        <v>75</v>
      </c>
      <c r="E113" s="4" t="s">
        <v>20</v>
      </c>
      <c r="F113" s="4">
        <v>80</v>
      </c>
      <c r="G113" s="4" t="s">
        <v>20</v>
      </c>
      <c r="H113" s="4">
        <v>60</v>
      </c>
      <c r="I113" s="4" t="s">
        <v>20</v>
      </c>
      <c r="J113" s="4">
        <v>53</v>
      </c>
      <c r="K113" s="4" t="s">
        <v>10</v>
      </c>
      <c r="L113" s="4">
        <v>81</v>
      </c>
      <c r="M113" s="4" t="s">
        <v>20</v>
      </c>
      <c r="N113" s="4">
        <v>73</v>
      </c>
      <c r="O113" s="4" t="s">
        <v>10</v>
      </c>
      <c r="P113" s="4">
        <f t="shared" si="2"/>
        <v>422</v>
      </c>
      <c r="Q113" s="4">
        <f t="shared" si="3"/>
        <v>70.34</v>
      </c>
      <c r="R113" s="6" t="s">
        <v>13</v>
      </c>
      <c r="S113" s="89"/>
    </row>
    <row r="114" spans="1:19">
      <c r="A114" s="4">
        <v>12165960</v>
      </c>
      <c r="B114" s="4" t="s">
        <v>23</v>
      </c>
      <c r="C114" s="5" t="s">
        <v>127</v>
      </c>
      <c r="D114" s="4">
        <v>80</v>
      </c>
      <c r="E114" s="4" t="s">
        <v>12</v>
      </c>
      <c r="F114" s="4">
        <v>71</v>
      </c>
      <c r="G114" s="4" t="s">
        <v>10</v>
      </c>
      <c r="H114" s="4">
        <v>55</v>
      </c>
      <c r="I114" s="4" t="s">
        <v>10</v>
      </c>
      <c r="J114" s="4">
        <v>59</v>
      </c>
      <c r="K114" s="4" t="s">
        <v>20</v>
      </c>
      <c r="L114" s="4">
        <v>91</v>
      </c>
      <c r="M114" s="4" t="s">
        <v>11</v>
      </c>
      <c r="N114" s="4">
        <v>75</v>
      </c>
      <c r="O114" s="4" t="s">
        <v>10</v>
      </c>
      <c r="P114" s="4">
        <f t="shared" si="2"/>
        <v>431</v>
      </c>
      <c r="Q114" s="4">
        <f t="shared" si="3"/>
        <v>71.84</v>
      </c>
      <c r="R114" s="6" t="s">
        <v>13</v>
      </c>
      <c r="S114" s="89"/>
    </row>
    <row r="115" spans="1:19">
      <c r="A115" s="4">
        <v>12165961</v>
      </c>
      <c r="B115" s="4" t="s">
        <v>23</v>
      </c>
      <c r="C115" s="5" t="s">
        <v>128</v>
      </c>
      <c r="D115" s="4">
        <v>93</v>
      </c>
      <c r="E115" s="4" t="s">
        <v>15</v>
      </c>
      <c r="F115" s="4">
        <v>90</v>
      </c>
      <c r="G115" s="4" t="s">
        <v>11</v>
      </c>
      <c r="H115" s="4">
        <v>84</v>
      </c>
      <c r="I115" s="4" t="s">
        <v>11</v>
      </c>
      <c r="J115" s="4">
        <v>72</v>
      </c>
      <c r="K115" s="4" t="s">
        <v>12</v>
      </c>
      <c r="L115" s="4">
        <v>94</v>
      </c>
      <c r="M115" s="4" t="s">
        <v>11</v>
      </c>
      <c r="N115" s="4">
        <v>94</v>
      </c>
      <c r="O115" s="4" t="s">
        <v>15</v>
      </c>
      <c r="P115" s="4">
        <f t="shared" si="2"/>
        <v>527</v>
      </c>
      <c r="Q115" s="4">
        <f t="shared" si="3"/>
        <v>87.84</v>
      </c>
      <c r="R115" s="6" t="s">
        <v>13</v>
      </c>
      <c r="S115" s="89"/>
    </row>
    <row r="116" spans="1:19">
      <c r="A116" s="4">
        <v>12165962</v>
      </c>
      <c r="B116" s="4" t="s">
        <v>8</v>
      </c>
      <c r="C116" s="5" t="s">
        <v>129</v>
      </c>
      <c r="D116" s="4">
        <v>90</v>
      </c>
      <c r="E116" s="4" t="s">
        <v>11</v>
      </c>
      <c r="F116" s="4">
        <v>71</v>
      </c>
      <c r="G116" s="4" t="s">
        <v>10</v>
      </c>
      <c r="H116" s="4">
        <v>43</v>
      </c>
      <c r="I116" s="4" t="s">
        <v>22</v>
      </c>
      <c r="J116" s="4">
        <v>51</v>
      </c>
      <c r="K116" s="4" t="s">
        <v>10</v>
      </c>
      <c r="L116" s="4">
        <v>77</v>
      </c>
      <c r="M116" s="4" t="s">
        <v>20</v>
      </c>
      <c r="N116" s="4">
        <v>67</v>
      </c>
      <c r="O116" s="4" t="s">
        <v>22</v>
      </c>
      <c r="P116" s="4">
        <f t="shared" si="2"/>
        <v>399</v>
      </c>
      <c r="Q116" s="4">
        <f t="shared" si="3"/>
        <v>66.5</v>
      </c>
      <c r="R116" s="6" t="s">
        <v>13</v>
      </c>
      <c r="S116" s="89"/>
    </row>
    <row r="117" spans="1:19">
      <c r="A117" s="4">
        <v>12165963</v>
      </c>
      <c r="B117" s="4" t="s">
        <v>23</v>
      </c>
      <c r="C117" s="5" t="s">
        <v>130</v>
      </c>
      <c r="D117" s="4">
        <v>97</v>
      </c>
      <c r="E117" s="4" t="s">
        <v>15</v>
      </c>
      <c r="F117" s="4">
        <v>97</v>
      </c>
      <c r="G117" s="4" t="s">
        <v>15</v>
      </c>
      <c r="H117" s="4">
        <v>100</v>
      </c>
      <c r="I117" s="4" t="s">
        <v>15</v>
      </c>
      <c r="J117" s="4">
        <v>100</v>
      </c>
      <c r="K117" s="4" t="s">
        <v>15</v>
      </c>
      <c r="L117" s="4">
        <v>99</v>
      </c>
      <c r="M117" s="4" t="s">
        <v>15</v>
      </c>
      <c r="N117" s="4">
        <v>99</v>
      </c>
      <c r="O117" s="4" t="s">
        <v>15</v>
      </c>
      <c r="P117" s="4">
        <f t="shared" si="2"/>
        <v>592</v>
      </c>
      <c r="Q117" s="4">
        <f t="shared" si="3"/>
        <v>98.67</v>
      </c>
      <c r="R117" s="6" t="s">
        <v>13</v>
      </c>
      <c r="S117" s="89"/>
    </row>
    <row r="118" spans="1:19">
      <c r="A118" s="4">
        <v>12165964</v>
      </c>
      <c r="B118" s="4" t="s">
        <v>23</v>
      </c>
      <c r="C118" s="5" t="s">
        <v>131</v>
      </c>
      <c r="D118" s="4">
        <v>74</v>
      </c>
      <c r="E118" s="4" t="s">
        <v>20</v>
      </c>
      <c r="F118" s="4">
        <v>87</v>
      </c>
      <c r="G118" s="4" t="s">
        <v>11</v>
      </c>
      <c r="H118" s="4">
        <v>75</v>
      </c>
      <c r="I118" s="4" t="s">
        <v>12</v>
      </c>
      <c r="J118" s="4">
        <v>85</v>
      </c>
      <c r="K118" s="4" t="s">
        <v>15</v>
      </c>
      <c r="L118" s="4">
        <v>93</v>
      </c>
      <c r="M118" s="4" t="s">
        <v>11</v>
      </c>
      <c r="N118" s="4">
        <v>84</v>
      </c>
      <c r="O118" s="4" t="s">
        <v>12</v>
      </c>
      <c r="P118" s="4">
        <f t="shared" si="2"/>
        <v>498</v>
      </c>
      <c r="Q118" s="4">
        <f t="shared" si="3"/>
        <v>83</v>
      </c>
      <c r="R118" s="6" t="s">
        <v>13</v>
      </c>
      <c r="S118" s="89"/>
    </row>
    <row r="119" spans="1:19">
      <c r="A119" s="4">
        <v>12165965</v>
      </c>
      <c r="B119" s="4" t="s">
        <v>23</v>
      </c>
      <c r="C119" s="5" t="s">
        <v>132</v>
      </c>
      <c r="D119" s="4">
        <v>49</v>
      </c>
      <c r="E119" s="4" t="s">
        <v>32</v>
      </c>
      <c r="F119" s="4">
        <v>77</v>
      </c>
      <c r="G119" s="4" t="s">
        <v>20</v>
      </c>
      <c r="H119" s="4">
        <v>45</v>
      </c>
      <c r="I119" s="4" t="s">
        <v>22</v>
      </c>
      <c r="J119" s="4">
        <v>56</v>
      </c>
      <c r="K119" s="4" t="s">
        <v>10</v>
      </c>
      <c r="L119" s="4">
        <v>74</v>
      </c>
      <c r="M119" s="4" t="s">
        <v>10</v>
      </c>
      <c r="N119" s="4">
        <v>68</v>
      </c>
      <c r="O119" s="4" t="s">
        <v>22</v>
      </c>
      <c r="P119" s="4">
        <f t="shared" si="2"/>
        <v>369</v>
      </c>
      <c r="Q119" s="4">
        <f t="shared" si="3"/>
        <v>61.5</v>
      </c>
      <c r="R119" s="6" t="s">
        <v>13</v>
      </c>
      <c r="S119" s="89"/>
    </row>
    <row r="120" spans="1:19">
      <c r="A120" s="4">
        <v>12165966</v>
      </c>
      <c r="B120" s="4" t="s">
        <v>8</v>
      </c>
      <c r="C120" s="5" t="s">
        <v>133</v>
      </c>
      <c r="D120" s="4">
        <v>83</v>
      </c>
      <c r="E120" s="4" t="s">
        <v>12</v>
      </c>
      <c r="F120" s="4">
        <v>97</v>
      </c>
      <c r="G120" s="4" t="s">
        <v>15</v>
      </c>
      <c r="H120" s="4">
        <v>88</v>
      </c>
      <c r="I120" s="4" t="s">
        <v>11</v>
      </c>
      <c r="J120" s="4">
        <v>88</v>
      </c>
      <c r="K120" s="4" t="s">
        <v>15</v>
      </c>
      <c r="L120" s="4">
        <v>95</v>
      </c>
      <c r="M120" s="4" t="s">
        <v>15</v>
      </c>
      <c r="N120" s="4">
        <v>95</v>
      </c>
      <c r="O120" s="4" t="s">
        <v>15</v>
      </c>
      <c r="P120" s="4">
        <f t="shared" si="2"/>
        <v>546</v>
      </c>
      <c r="Q120" s="4">
        <f t="shared" si="3"/>
        <v>91</v>
      </c>
      <c r="R120" s="6" t="s">
        <v>13</v>
      </c>
      <c r="S120" s="90"/>
    </row>
    <row r="121" spans="1:19">
      <c r="A121" s="81" t="s">
        <v>185</v>
      </c>
      <c r="B121" s="81"/>
      <c r="C121" s="81"/>
      <c r="D121" s="81">
        <v>100</v>
      </c>
      <c r="E121" s="81"/>
      <c r="F121" s="81">
        <v>100</v>
      </c>
      <c r="G121" s="81"/>
      <c r="H121" s="81">
        <v>100</v>
      </c>
      <c r="I121" s="81"/>
      <c r="J121" s="81">
        <v>100</v>
      </c>
      <c r="K121" s="81"/>
      <c r="L121" s="81">
        <v>100</v>
      </c>
      <c r="M121" s="81"/>
      <c r="N121" s="81">
        <v>100</v>
      </c>
      <c r="O121" s="81"/>
    </row>
    <row r="122" spans="1:19">
      <c r="A122" s="81" t="s">
        <v>164</v>
      </c>
      <c r="B122" s="81"/>
      <c r="C122" s="81"/>
      <c r="D122" s="81">
        <f>R130</f>
        <v>63.83</v>
      </c>
      <c r="E122" s="81"/>
      <c r="F122" s="81">
        <f>R129</f>
        <v>70.910000000000011</v>
      </c>
      <c r="G122" s="81"/>
      <c r="H122" s="81">
        <f>R131</f>
        <v>66.040000000000006</v>
      </c>
      <c r="I122" s="81"/>
      <c r="J122" s="81">
        <f>R132</f>
        <v>66.38000000000001</v>
      </c>
      <c r="K122" s="81"/>
      <c r="L122" s="81">
        <f>R133</f>
        <v>75.45</v>
      </c>
      <c r="M122" s="81"/>
      <c r="N122" s="81">
        <f>R134</f>
        <v>61.29</v>
      </c>
      <c r="O122" s="81"/>
    </row>
    <row r="123" spans="1:19" ht="15" customHeight="1">
      <c r="A123" s="26"/>
      <c r="B123" s="26"/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5" spans="1:19" ht="15.75">
      <c r="A125" s="70" t="s">
        <v>0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</row>
    <row r="126" spans="1:19" ht="15.75">
      <c r="A126" s="70" t="s">
        <v>195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</row>
    <row r="127" spans="1:19" ht="18.75">
      <c r="A127" s="80" t="s">
        <v>196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</row>
    <row r="128" spans="1:19">
      <c r="A128" s="77" t="s">
        <v>167</v>
      </c>
      <c r="B128" s="78"/>
      <c r="C128" s="78"/>
      <c r="D128" s="79"/>
      <c r="E128" s="77" t="s">
        <v>168</v>
      </c>
      <c r="F128" s="79"/>
      <c r="G128" s="21" t="s">
        <v>15</v>
      </c>
      <c r="H128" s="21" t="s">
        <v>11</v>
      </c>
      <c r="I128" s="21" t="s">
        <v>12</v>
      </c>
      <c r="J128" s="21" t="s">
        <v>20</v>
      </c>
      <c r="K128" s="21" t="s">
        <v>10</v>
      </c>
      <c r="L128" s="21" t="s">
        <v>22</v>
      </c>
      <c r="M128" s="21" t="s">
        <v>25</v>
      </c>
      <c r="N128" s="21" t="s">
        <v>32</v>
      </c>
      <c r="O128" s="21" t="s">
        <v>68</v>
      </c>
      <c r="P128" s="21" t="s">
        <v>143</v>
      </c>
      <c r="Q128" s="21" t="s">
        <v>169</v>
      </c>
      <c r="R128" s="21" t="s">
        <v>170</v>
      </c>
    </row>
    <row r="129" spans="1:18">
      <c r="A129" s="77" t="s">
        <v>171</v>
      </c>
      <c r="B129" s="78"/>
      <c r="C129" s="78"/>
      <c r="D129" s="79"/>
      <c r="E129" s="75" t="s">
        <v>183</v>
      </c>
      <c r="F129" s="76"/>
      <c r="G129" s="20">
        <f>COUNTIF(G6:G120,"A1")</f>
        <v>13</v>
      </c>
      <c r="H129" s="20">
        <f>COUNTIF(G6:G120,"A2")</f>
        <v>28</v>
      </c>
      <c r="I129" s="20">
        <f>COUNTIF(G6:G120,"B1")</f>
        <v>24</v>
      </c>
      <c r="J129" s="20">
        <f>COUNTIF(G6:G120,"B2")</f>
        <v>17</v>
      </c>
      <c r="K129" s="20">
        <f>COUNTIF(G6:G120,"C1")</f>
        <v>21</v>
      </c>
      <c r="L129" s="20">
        <f>COUNTIF(G6:G120,"C2")</f>
        <v>8</v>
      </c>
      <c r="M129" s="20">
        <f>COUNTIF(G6:G120,"D1")</f>
        <v>2</v>
      </c>
      <c r="N129" s="20">
        <f>COUNTIF(G6:G120,"D2")</f>
        <v>0</v>
      </c>
      <c r="O129" s="20">
        <f>COUNTIF(G6:G120,"E")</f>
        <v>0</v>
      </c>
      <c r="P129" s="20">
        <f>G129+H129+I129+J129+K129+L129+M129+N129+O129</f>
        <v>113</v>
      </c>
      <c r="Q129" s="20">
        <f>(G129*8+H129*7+I129*6+J129*5+K129*4+L129*3+M129*2+N129*1+O129*0)</f>
        <v>641</v>
      </c>
      <c r="R129" s="20">
        <f>ROUNDUP(Q129*12.5/P129,2)</f>
        <v>70.910000000000011</v>
      </c>
    </row>
    <row r="130" spans="1:18">
      <c r="A130" s="77" t="s">
        <v>172</v>
      </c>
      <c r="B130" s="78"/>
      <c r="C130" s="78"/>
      <c r="D130" s="79"/>
      <c r="E130" s="75" t="s">
        <v>183</v>
      </c>
      <c r="F130" s="76"/>
      <c r="G130" s="20">
        <f>COUNTIF(E6:E120,"A1")</f>
        <v>16</v>
      </c>
      <c r="H130" s="20">
        <f>COUNTIF(E6:E120,"A2")</f>
        <v>16</v>
      </c>
      <c r="I130" s="20">
        <f>COUNTIF(E6:E120,"B1")</f>
        <v>18</v>
      </c>
      <c r="J130" s="20">
        <f>COUNTIF(E6:E120,"B2")</f>
        <v>24</v>
      </c>
      <c r="K130" s="20">
        <f>COUNTIF(E6:E120,"C1")</f>
        <v>15</v>
      </c>
      <c r="L130" s="20">
        <f>COUNTIF(E6:E120,"C2")</f>
        <v>8</v>
      </c>
      <c r="M130" s="20">
        <f>COUNTIF(E6:E120,"D1")</f>
        <v>9</v>
      </c>
      <c r="N130" s="20">
        <f>COUNTIF(E6:E120,"D2")</f>
        <v>7</v>
      </c>
      <c r="O130" s="20">
        <f>COUNTIF(E6:E120,"E")</f>
        <v>0</v>
      </c>
      <c r="P130" s="20">
        <f t="shared" ref="P130:P134" si="4">G130+H130+I130+J130+K130+L130+M130+N130+O130</f>
        <v>113</v>
      </c>
      <c r="Q130" s="20">
        <f t="shared" ref="Q130:Q134" si="5">(G130*8+H130*7+I130*6+J130*5+K130*4+L130*3+M130*2+N130*1+O130*0)</f>
        <v>577</v>
      </c>
      <c r="R130" s="20">
        <f t="shared" ref="R130:R134" si="6">ROUNDUP(Q130*12.5/P130,2)</f>
        <v>63.83</v>
      </c>
    </row>
    <row r="131" spans="1:18">
      <c r="A131" s="77" t="s">
        <v>173</v>
      </c>
      <c r="B131" s="78"/>
      <c r="C131" s="78"/>
      <c r="D131" s="79"/>
      <c r="E131" s="75" t="s">
        <v>184</v>
      </c>
      <c r="F131" s="76"/>
      <c r="G131" s="20">
        <f>COUNTIF(I6:I120,"A1")</f>
        <v>18</v>
      </c>
      <c r="H131" s="20">
        <f>COUNTIF(I6:I120,"A2")</f>
        <v>15</v>
      </c>
      <c r="I131" s="20">
        <f>COUNTIF(I6:I120,"B1")</f>
        <v>23</v>
      </c>
      <c r="J131" s="20">
        <f>COUNTIF(I6:I120,"B2")</f>
        <v>14</v>
      </c>
      <c r="K131" s="20">
        <f>COUNTIF(I6:I120,"C1")</f>
        <v>19</v>
      </c>
      <c r="L131" s="20">
        <f>COUNTIF(I6:I120,"C2")</f>
        <v>19</v>
      </c>
      <c r="M131" s="20">
        <f>COUNTIF(I6:I120,"D1")</f>
        <v>3</v>
      </c>
      <c r="N131" s="20">
        <f>COUNTIF(I6:I120,"D2")</f>
        <v>1</v>
      </c>
      <c r="O131" s="20">
        <f>COUNTIF(I6:I120,"E")</f>
        <v>1</v>
      </c>
      <c r="P131" s="20">
        <f t="shared" si="4"/>
        <v>113</v>
      </c>
      <c r="Q131" s="20">
        <f t="shared" si="5"/>
        <v>597</v>
      </c>
      <c r="R131" s="20">
        <f t="shared" si="6"/>
        <v>66.040000000000006</v>
      </c>
    </row>
    <row r="132" spans="1:18">
      <c r="A132" s="77" t="s">
        <v>174</v>
      </c>
      <c r="B132" s="78"/>
      <c r="C132" s="78"/>
      <c r="D132" s="79"/>
      <c r="E132" s="75" t="s">
        <v>184</v>
      </c>
      <c r="F132" s="76"/>
      <c r="G132" s="20">
        <f>COUNTIF(K6:K120,"A1")</f>
        <v>13</v>
      </c>
      <c r="H132" s="20">
        <f>COUNTIF(K6:K120,"A2")</f>
        <v>21</v>
      </c>
      <c r="I132" s="20">
        <f>COUNTIF(K6:K120,"B1")</f>
        <v>17</v>
      </c>
      <c r="J132" s="20">
        <f>COUNTIF(K6:K120,"B2")</f>
        <v>23</v>
      </c>
      <c r="K132" s="20">
        <f>COUNTIF(K6:K120,"C1")</f>
        <v>21</v>
      </c>
      <c r="L132" s="20">
        <f>COUNTIF(K6:K120,"C2")</f>
        <v>13</v>
      </c>
      <c r="M132" s="20">
        <f>COUNTIF(K6:K120,"D1")</f>
        <v>4</v>
      </c>
      <c r="N132" s="20">
        <f>COUNTIF(K6:K120,"D2")</f>
        <v>1</v>
      </c>
      <c r="O132" s="20">
        <f>COUNTIF(K6:K120,"E")</f>
        <v>0</v>
      </c>
      <c r="P132" s="20">
        <f t="shared" si="4"/>
        <v>113</v>
      </c>
      <c r="Q132" s="20">
        <f t="shared" si="5"/>
        <v>600</v>
      </c>
      <c r="R132" s="20">
        <f t="shared" si="6"/>
        <v>66.38000000000001</v>
      </c>
    </row>
    <row r="133" spans="1:18">
      <c r="A133" s="77" t="s">
        <v>175</v>
      </c>
      <c r="B133" s="78"/>
      <c r="C133" s="78"/>
      <c r="D133" s="79"/>
      <c r="E133" s="75" t="s">
        <v>184</v>
      </c>
      <c r="F133" s="76"/>
      <c r="G133" s="20">
        <f>COUNTIF(M6:M120,"A1")</f>
        <v>26</v>
      </c>
      <c r="H133" s="20">
        <f>COUNTIF(M6:M120,"A2")</f>
        <v>21</v>
      </c>
      <c r="I133" s="20">
        <f>COUNTIF(M6:M120,"B1")</f>
        <v>28</v>
      </c>
      <c r="J133" s="20">
        <f>COUNTIF(M6:M120,"B2")</f>
        <v>18</v>
      </c>
      <c r="K133" s="20">
        <f>COUNTIF(M6:M120,"C1")</f>
        <v>10</v>
      </c>
      <c r="L133" s="20">
        <f>COUNTIF(M6:M120,"C2")</f>
        <v>9</v>
      </c>
      <c r="M133" s="20">
        <f>COUNTIF(M6:M120,"D1")</f>
        <v>1</v>
      </c>
      <c r="N133" s="20">
        <f>COUNTIF(M6:M120,"D2")</f>
        <v>0</v>
      </c>
      <c r="O133" s="20">
        <f>COUNTIF(M6:M120,"E")</f>
        <v>0</v>
      </c>
      <c r="P133" s="20">
        <f t="shared" si="4"/>
        <v>113</v>
      </c>
      <c r="Q133" s="20">
        <f t="shared" si="5"/>
        <v>682</v>
      </c>
      <c r="R133" s="20">
        <f t="shared" si="6"/>
        <v>75.45</v>
      </c>
    </row>
    <row r="134" spans="1:18">
      <c r="A134" s="77" t="s">
        <v>176</v>
      </c>
      <c r="B134" s="78"/>
      <c r="C134" s="78"/>
      <c r="D134" s="79"/>
      <c r="E134" s="75" t="s">
        <v>184</v>
      </c>
      <c r="F134" s="76"/>
      <c r="G134" s="20">
        <f>COUNTIF(O6:O120,"A1")</f>
        <v>12</v>
      </c>
      <c r="H134" s="20">
        <f>COUNTIF(O6:O120,"A2")</f>
        <v>11</v>
      </c>
      <c r="I134" s="20">
        <f>COUNTIF(O6:O120,"B1")</f>
        <v>20</v>
      </c>
      <c r="J134" s="20">
        <f>COUNTIF(O6:O120,"B2")</f>
        <v>21</v>
      </c>
      <c r="K134" s="20">
        <f>COUNTIF(O6:O120,"C1")</f>
        <v>18</v>
      </c>
      <c r="L134" s="20">
        <f>COUNTIF(O6:O120,"C2")</f>
        <v>22</v>
      </c>
      <c r="M134" s="20">
        <f>COUNTIF(O6:O120,"D1")</f>
        <v>9</v>
      </c>
      <c r="N134" s="20">
        <f>COUNTIF(O6:O120,"D2")</f>
        <v>0</v>
      </c>
      <c r="O134" s="20">
        <f>COUNTIF(O6:O120,"E")</f>
        <v>0</v>
      </c>
      <c r="P134" s="20">
        <f t="shared" si="4"/>
        <v>113</v>
      </c>
      <c r="Q134" s="20">
        <f t="shared" si="5"/>
        <v>554</v>
      </c>
      <c r="R134" s="20">
        <f t="shared" si="6"/>
        <v>61.29</v>
      </c>
    </row>
    <row r="135" spans="1:18">
      <c r="A135" s="74"/>
      <c r="B135" s="74"/>
    </row>
    <row r="136" spans="1:18" ht="15.75">
      <c r="A136" s="70" t="s">
        <v>197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23"/>
      <c r="Q136" s="23"/>
      <c r="R136" s="23"/>
    </row>
    <row r="137" spans="1:18">
      <c r="A137" s="73" t="s">
        <v>187</v>
      </c>
      <c r="B137" s="73"/>
      <c r="C137" s="73"/>
      <c r="D137" s="73" t="s">
        <v>188</v>
      </c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25"/>
      <c r="Q137" s="25"/>
      <c r="R137" s="25"/>
    </row>
    <row r="138" spans="1:18">
      <c r="A138" s="73"/>
      <c r="B138" s="73"/>
      <c r="C138" s="73"/>
      <c r="D138" s="73" t="s">
        <v>172</v>
      </c>
      <c r="E138" s="73"/>
      <c r="F138" s="73" t="s">
        <v>171</v>
      </c>
      <c r="G138" s="73"/>
      <c r="H138" s="73" t="s">
        <v>173</v>
      </c>
      <c r="I138" s="73"/>
      <c r="J138" s="73" t="s">
        <v>174</v>
      </c>
      <c r="K138" s="73"/>
      <c r="L138" s="73" t="s">
        <v>189</v>
      </c>
      <c r="M138" s="73"/>
      <c r="N138" s="73" t="s">
        <v>176</v>
      </c>
      <c r="O138" s="73"/>
      <c r="P138" s="25"/>
      <c r="Q138" s="25"/>
      <c r="R138" s="25"/>
    </row>
    <row r="139" spans="1:18">
      <c r="A139" s="73" t="s">
        <v>190</v>
      </c>
      <c r="B139" s="73"/>
      <c r="C139" s="73"/>
      <c r="D139" s="73">
        <f>COUNTIF(D6:D120,"&lt;44.99")</f>
        <v>1</v>
      </c>
      <c r="E139" s="73"/>
      <c r="F139" s="73">
        <f t="shared" ref="F139" si="7">COUNTIF(F6:F120,"&lt;44.99")</f>
        <v>0</v>
      </c>
      <c r="G139" s="73"/>
      <c r="H139" s="73">
        <f t="shared" ref="H139" si="8">COUNTIF(H6:H120,"&lt;44.99")</f>
        <v>9</v>
      </c>
      <c r="I139" s="73"/>
      <c r="J139" s="73">
        <f t="shared" ref="J139" si="9">COUNTIF(J6:J120,"&lt;44.99")</f>
        <v>8</v>
      </c>
      <c r="K139" s="73"/>
      <c r="L139" s="73">
        <f t="shared" ref="L139" si="10">COUNTIF(L6:L120,"&lt;44.99")</f>
        <v>0</v>
      </c>
      <c r="M139" s="73"/>
      <c r="N139" s="73">
        <f t="shared" ref="N139" si="11">COUNTIF(N6:N120,"&lt;44.99")</f>
        <v>0</v>
      </c>
      <c r="O139" s="73"/>
      <c r="P139" s="24"/>
      <c r="Q139" s="24"/>
      <c r="R139" s="24"/>
    </row>
    <row r="140" spans="1:18">
      <c r="A140" s="73" t="s">
        <v>191</v>
      </c>
      <c r="B140" s="73"/>
      <c r="C140" s="73"/>
      <c r="D140" s="73">
        <f>COUNTIF(D6:D120,"&lt;59.99")-D139</f>
        <v>14</v>
      </c>
      <c r="E140" s="73"/>
      <c r="F140" s="73">
        <f t="shared" ref="F140" si="12">COUNTIF(F6:F120,"&lt;59.99")-F139</f>
        <v>2</v>
      </c>
      <c r="G140" s="73"/>
      <c r="H140" s="73">
        <f t="shared" ref="H140" si="13">COUNTIF(H6:H120,"&lt;59.99")-H139</f>
        <v>34</v>
      </c>
      <c r="I140" s="73"/>
      <c r="J140" s="73">
        <f t="shared" ref="J140" si="14">COUNTIF(J6:J120,"&lt;59.99")-J139</f>
        <v>38</v>
      </c>
      <c r="K140" s="73"/>
      <c r="L140" s="73">
        <f t="shared" ref="L140" si="15">COUNTIF(L6:L120,"&lt;59.99")-L139</f>
        <v>3</v>
      </c>
      <c r="M140" s="73"/>
      <c r="N140" s="73">
        <f t="shared" ref="N140" si="16">COUNTIF(N6:N120,"&lt;59.99")-N139</f>
        <v>2</v>
      </c>
      <c r="O140" s="73"/>
      <c r="P140" s="24"/>
      <c r="Q140" s="24"/>
      <c r="R140" s="24"/>
    </row>
    <row r="141" spans="1:18">
      <c r="A141" s="73" t="s">
        <v>192</v>
      </c>
      <c r="B141" s="73"/>
      <c r="C141" s="73"/>
      <c r="D141" s="73">
        <f>COUNTIF(D6:D120,"&lt;74.99")-(D139+D140)</f>
        <v>29</v>
      </c>
      <c r="E141" s="73"/>
      <c r="F141" s="73">
        <f t="shared" ref="F141" si="17">COUNTIF(F6:F120,"&lt;74.99")-(F139+F140)</f>
        <v>25</v>
      </c>
      <c r="G141" s="73"/>
      <c r="H141" s="73">
        <f t="shared" ref="H141" si="18">COUNTIF(H6:H120,"&lt;74.99")-(H139+H140)</f>
        <v>27</v>
      </c>
      <c r="I141" s="73"/>
      <c r="J141" s="73">
        <f t="shared" ref="J141" si="19">COUNTIF(J6:J120,"&lt;74.99")-(J139+J140)</f>
        <v>33</v>
      </c>
      <c r="K141" s="73"/>
      <c r="L141" s="73">
        <f t="shared" ref="L141" si="20">COUNTIF(L6:L120,"&lt;74.99")-(L139+L140)</f>
        <v>17</v>
      </c>
      <c r="M141" s="73"/>
      <c r="N141" s="73">
        <f t="shared" ref="N141" si="21">COUNTIF(N6:N120,"&lt;74.99")-(N139+N140)</f>
        <v>39</v>
      </c>
      <c r="O141" s="73"/>
      <c r="P141" s="24"/>
      <c r="Q141" s="24"/>
      <c r="R141" s="24"/>
    </row>
    <row r="142" spans="1:18">
      <c r="A142" s="73" t="s">
        <v>193</v>
      </c>
      <c r="B142" s="73"/>
      <c r="C142" s="73"/>
      <c r="D142" s="73">
        <f>COUNTIF(D6:D120,"&lt;89.99")-(D139+D140+D141)</f>
        <v>52</v>
      </c>
      <c r="E142" s="73"/>
      <c r="F142" s="73">
        <f t="shared" ref="F142" si="22">COUNTIF(F6:F120,"&lt;89.99")-(F139+F140+F141)</f>
        <v>61</v>
      </c>
      <c r="G142" s="73"/>
      <c r="H142" s="73">
        <f t="shared" ref="H142" si="23">COUNTIF(H6:H120,"&lt;89.99")-(H139+H140+H141)</f>
        <v>22</v>
      </c>
      <c r="I142" s="73"/>
      <c r="J142" s="73">
        <f t="shared" ref="J142" si="24">COUNTIF(J6:J120,"&lt;89.99")-(J139+J140+J141)</f>
        <v>24</v>
      </c>
      <c r="K142" s="73"/>
      <c r="L142" s="73">
        <f t="shared" ref="L142" si="25">COUNTIF(L6:L120,"&lt;89.99")-(L139+L140+L141)</f>
        <v>50</v>
      </c>
      <c r="M142" s="73"/>
      <c r="N142" s="73">
        <f t="shared" ref="N142" si="26">COUNTIF(N6:N120,"&lt;89.99")-(N139+N140+N141)</f>
        <v>54</v>
      </c>
      <c r="O142" s="73"/>
      <c r="P142" s="24"/>
      <c r="Q142" s="24"/>
      <c r="R142" s="24"/>
    </row>
    <row r="143" spans="1:18">
      <c r="A143" s="73" t="s">
        <v>194</v>
      </c>
      <c r="B143" s="73"/>
      <c r="C143" s="73"/>
      <c r="D143" s="73">
        <f>COUNTIF(D6:D120,"&gt;=90")</f>
        <v>17</v>
      </c>
      <c r="E143" s="73"/>
      <c r="F143" s="73">
        <f t="shared" ref="F143" si="27">COUNTIF(F6:F120,"&gt;=90")</f>
        <v>25</v>
      </c>
      <c r="G143" s="73"/>
      <c r="H143" s="73">
        <f t="shared" ref="H143" si="28">COUNTIF(H6:H120,"&gt;=90")</f>
        <v>21</v>
      </c>
      <c r="I143" s="73"/>
      <c r="J143" s="73">
        <f t="shared" ref="J143" si="29">COUNTIF(J6:J120,"&gt;=90")</f>
        <v>10</v>
      </c>
      <c r="K143" s="73"/>
      <c r="L143" s="73">
        <f t="shared" ref="L143" si="30">COUNTIF(L6:L120,"&gt;=90")</f>
        <v>43</v>
      </c>
      <c r="M143" s="73"/>
      <c r="N143" s="73">
        <f t="shared" ref="N143" si="31">COUNTIF(N6:N120,"&gt;=90")</f>
        <v>18</v>
      </c>
      <c r="O143" s="73"/>
      <c r="P143" s="24"/>
      <c r="Q143" s="24"/>
      <c r="R143" s="24"/>
    </row>
    <row r="144" spans="1:18">
      <c r="A144" s="73" t="s">
        <v>143</v>
      </c>
      <c r="B144" s="73"/>
      <c r="C144" s="73"/>
      <c r="D144" s="73">
        <f>D139+D140+D141+D142+D143</f>
        <v>113</v>
      </c>
      <c r="E144" s="73"/>
      <c r="F144" s="73">
        <f t="shared" ref="F144" si="32">F139+F140+F141+F142+F143</f>
        <v>113</v>
      </c>
      <c r="G144" s="73"/>
      <c r="H144" s="73">
        <f t="shared" ref="H144" si="33">H139+H140+H141+H142+H143</f>
        <v>113</v>
      </c>
      <c r="I144" s="73"/>
      <c r="J144" s="73">
        <f t="shared" ref="J144" si="34">J139+J140+J141+J142+J143</f>
        <v>113</v>
      </c>
      <c r="K144" s="73"/>
      <c r="L144" s="73">
        <f t="shared" ref="L144" si="35">L139+L140+L141+L142+L143</f>
        <v>113</v>
      </c>
      <c r="M144" s="73"/>
      <c r="N144" s="73">
        <f t="shared" ref="N144" si="36">N139+N140+N141+N142+N143</f>
        <v>113</v>
      </c>
      <c r="O144" s="73"/>
    </row>
  </sheetData>
  <mergeCells count="102">
    <mergeCell ref="S4:S5"/>
    <mergeCell ref="S6:S34"/>
    <mergeCell ref="L4:M4"/>
    <mergeCell ref="N4:O4"/>
    <mergeCell ref="Q4:Q5"/>
    <mergeCell ref="R4:R5"/>
    <mergeCell ref="A1:Q1"/>
    <mergeCell ref="A2:Q2"/>
    <mergeCell ref="A3:Q3"/>
    <mergeCell ref="A4:A5"/>
    <mergeCell ref="B4:B5"/>
    <mergeCell ref="C4:C5"/>
    <mergeCell ref="D4:E4"/>
    <mergeCell ref="F4:G4"/>
    <mergeCell ref="H4:I4"/>
    <mergeCell ref="J4:K4"/>
    <mergeCell ref="S35:S63"/>
    <mergeCell ref="S64:S92"/>
    <mergeCell ref="S93:S120"/>
    <mergeCell ref="A121:C121"/>
    <mergeCell ref="D121:E121"/>
    <mergeCell ref="F121:G121"/>
    <mergeCell ref="H121:I121"/>
    <mergeCell ref="J121:K121"/>
    <mergeCell ref="L121:M121"/>
    <mergeCell ref="N121:O121"/>
    <mergeCell ref="A125:R125"/>
    <mergeCell ref="A126:R126"/>
    <mergeCell ref="A127:R127"/>
    <mergeCell ref="E128:F128"/>
    <mergeCell ref="A128:D128"/>
    <mergeCell ref="L122:M122"/>
    <mergeCell ref="N122:O122"/>
    <mergeCell ref="A122:C122"/>
    <mergeCell ref="D122:E122"/>
    <mergeCell ref="F122:G122"/>
    <mergeCell ref="H122:I122"/>
    <mergeCell ref="J122:K122"/>
    <mergeCell ref="E133:F133"/>
    <mergeCell ref="E134:F134"/>
    <mergeCell ref="A133:D133"/>
    <mergeCell ref="A134:D134"/>
    <mergeCell ref="E131:F131"/>
    <mergeCell ref="E132:F132"/>
    <mergeCell ref="A131:D131"/>
    <mergeCell ref="A132:D132"/>
    <mergeCell ref="E129:F129"/>
    <mergeCell ref="E130:F130"/>
    <mergeCell ref="A129:D129"/>
    <mergeCell ref="A130:D130"/>
    <mergeCell ref="A135:B135"/>
    <mergeCell ref="A136:O136"/>
    <mergeCell ref="A137:C138"/>
    <mergeCell ref="D137:O137"/>
    <mergeCell ref="D138:E138"/>
    <mergeCell ref="F138:G138"/>
    <mergeCell ref="H138:I138"/>
    <mergeCell ref="J138:K138"/>
    <mergeCell ref="L138:M138"/>
    <mergeCell ref="N138:O138"/>
    <mergeCell ref="L139:M139"/>
    <mergeCell ref="N139:O139"/>
    <mergeCell ref="A140:C140"/>
    <mergeCell ref="D140:E140"/>
    <mergeCell ref="F140:G140"/>
    <mergeCell ref="H140:I140"/>
    <mergeCell ref="J140:K140"/>
    <mergeCell ref="L140:M140"/>
    <mergeCell ref="N140:O140"/>
    <mergeCell ref="A139:C139"/>
    <mergeCell ref="D139:E139"/>
    <mergeCell ref="F139:G139"/>
    <mergeCell ref="H139:I139"/>
    <mergeCell ref="J139:K139"/>
    <mergeCell ref="L141:M141"/>
    <mergeCell ref="N141:O141"/>
    <mergeCell ref="A142:C142"/>
    <mergeCell ref="D142:E142"/>
    <mergeCell ref="F142:G142"/>
    <mergeCell ref="H142:I142"/>
    <mergeCell ref="J142:K142"/>
    <mergeCell ref="L142:M142"/>
    <mergeCell ref="N142:O142"/>
    <mergeCell ref="A141:C141"/>
    <mergeCell ref="D141:E141"/>
    <mergeCell ref="F141:G141"/>
    <mergeCell ref="H141:I141"/>
    <mergeCell ref="J141:K141"/>
    <mergeCell ref="L143:M143"/>
    <mergeCell ref="N143:O143"/>
    <mergeCell ref="A144:C144"/>
    <mergeCell ref="D144:E144"/>
    <mergeCell ref="F144:G144"/>
    <mergeCell ref="H144:I144"/>
    <mergeCell ref="J144:K144"/>
    <mergeCell ref="L144:M144"/>
    <mergeCell ref="N144:O144"/>
    <mergeCell ref="A143:C143"/>
    <mergeCell ref="D143:E143"/>
    <mergeCell ref="F143:G143"/>
    <mergeCell ref="H143:I143"/>
    <mergeCell ref="J143:K143"/>
  </mergeCells>
  <dataValidations count="1">
    <dataValidation type="list" allowBlank="1" showErrorMessage="1" sqref="S64:S120 S35">
      <formula1>"A,B,C,D,E,F,G,H,I,J,K,L,M,N,O,P,Q,R,S"</formula1>
    </dataValidation>
  </dataValidations>
  <pageMargins left="2.4" right="0.25" top="0.75" bottom="1.21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0"/>
  <sheetViews>
    <sheetView topLeftCell="A106" workbookViewId="0">
      <selection activeCell="S18" sqref="S18"/>
    </sheetView>
  </sheetViews>
  <sheetFormatPr defaultRowHeight="15"/>
  <cols>
    <col min="1" max="1" width="8.42578125" customWidth="1"/>
    <col min="2" max="2" width="4.140625" customWidth="1"/>
    <col min="3" max="3" width="18" customWidth="1"/>
    <col min="4" max="13" width="4" customWidth="1"/>
    <col min="14" max="14" width="5.5703125" customWidth="1"/>
    <col min="15" max="15" width="5.7109375" customWidth="1"/>
    <col min="16" max="16" width="6" customWidth="1"/>
  </cols>
  <sheetData>
    <row r="1" spans="1:17" ht="15.75">
      <c r="A1" s="70" t="s">
        <v>141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9"/>
      <c r="Q1" s="9"/>
    </row>
    <row r="2" spans="1:17" ht="15.75">
      <c r="A2" s="70" t="s">
        <v>137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"/>
      <c r="Q2" s="9"/>
    </row>
    <row r="3" spans="1:17" ht="15.75">
      <c r="A3" s="69" t="s">
        <v>142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7" ht="33.75" customHeight="1">
      <c r="A4" s="71" t="s">
        <v>2</v>
      </c>
      <c r="B4" s="60" t="s">
        <v>3</v>
      </c>
      <c r="C4" s="60" t="s">
        <v>4</v>
      </c>
      <c r="D4" s="65" t="s">
        <v>5</v>
      </c>
      <c r="E4" s="66"/>
      <c r="F4" s="65" t="s">
        <v>145</v>
      </c>
      <c r="G4" s="66"/>
      <c r="H4" s="65" t="s">
        <v>146</v>
      </c>
      <c r="I4" s="66"/>
      <c r="J4" s="65" t="s">
        <v>147</v>
      </c>
      <c r="K4" s="66"/>
      <c r="L4" s="65" t="s">
        <v>148</v>
      </c>
      <c r="M4" s="66"/>
      <c r="N4" s="6" t="s">
        <v>143</v>
      </c>
      <c r="O4" s="61" t="s">
        <v>140</v>
      </c>
      <c r="P4" s="60" t="s">
        <v>6</v>
      </c>
    </row>
    <row r="5" spans="1:17">
      <c r="A5" s="72"/>
      <c r="B5" s="60"/>
      <c r="C5" s="60"/>
      <c r="D5" s="6" t="s">
        <v>144</v>
      </c>
      <c r="E5" s="6" t="s">
        <v>7</v>
      </c>
      <c r="F5" s="6" t="s">
        <v>144</v>
      </c>
      <c r="G5" s="6" t="s">
        <v>7</v>
      </c>
      <c r="H5" s="6" t="s">
        <v>144</v>
      </c>
      <c r="I5" s="6" t="s">
        <v>7</v>
      </c>
      <c r="J5" s="6" t="s">
        <v>144</v>
      </c>
      <c r="K5" s="6" t="s">
        <v>7</v>
      </c>
      <c r="L5" s="6" t="s">
        <v>144</v>
      </c>
      <c r="M5" s="6" t="s">
        <v>7</v>
      </c>
      <c r="N5" s="6">
        <v>500</v>
      </c>
      <c r="O5" s="62"/>
      <c r="P5" s="60"/>
    </row>
    <row r="6" spans="1:17">
      <c r="A6" s="10">
        <v>12165853</v>
      </c>
      <c r="B6" s="10" t="s">
        <v>8</v>
      </c>
      <c r="C6" s="11" t="s">
        <v>9</v>
      </c>
      <c r="D6" s="10">
        <v>72</v>
      </c>
      <c r="E6" s="10" t="s">
        <v>10</v>
      </c>
      <c r="F6" s="10">
        <v>90</v>
      </c>
      <c r="G6" s="10" t="s">
        <v>11</v>
      </c>
      <c r="H6" s="10">
        <v>73</v>
      </c>
      <c r="I6" s="10" t="s">
        <v>12</v>
      </c>
      <c r="J6" s="10">
        <v>66</v>
      </c>
      <c r="K6" s="10" t="s">
        <v>12</v>
      </c>
      <c r="L6" s="10">
        <v>94</v>
      </c>
      <c r="M6" s="10" t="s">
        <v>11</v>
      </c>
      <c r="N6" s="10">
        <f>D6+F6+H6+J6+L6</f>
        <v>395</v>
      </c>
      <c r="O6" s="10">
        <f t="shared" ref="O6:O69" si="0">ROUNDUP(N6/5,2)</f>
        <v>79</v>
      </c>
      <c r="P6" s="10" t="s">
        <v>13</v>
      </c>
    </row>
    <row r="7" spans="1:17">
      <c r="A7" s="10">
        <v>12165854</v>
      </c>
      <c r="B7" s="10" t="s">
        <v>8</v>
      </c>
      <c r="C7" s="11" t="s">
        <v>14</v>
      </c>
      <c r="D7" s="10">
        <v>92</v>
      </c>
      <c r="E7" s="10" t="s">
        <v>15</v>
      </c>
      <c r="F7" s="10">
        <v>86</v>
      </c>
      <c r="G7" s="10" t="s">
        <v>11</v>
      </c>
      <c r="H7" s="10">
        <v>84</v>
      </c>
      <c r="I7" s="10" t="s">
        <v>11</v>
      </c>
      <c r="J7" s="10">
        <v>77</v>
      </c>
      <c r="K7" s="10" t="s">
        <v>11</v>
      </c>
      <c r="L7" s="10">
        <v>98</v>
      </c>
      <c r="M7" s="10" t="s">
        <v>15</v>
      </c>
      <c r="N7" s="10">
        <f t="shared" ref="N7:N70" si="1">D7+F7+H7+J7+L7</f>
        <v>437</v>
      </c>
      <c r="O7" s="10">
        <f t="shared" si="0"/>
        <v>87.4</v>
      </c>
      <c r="P7" s="10" t="s">
        <v>13</v>
      </c>
    </row>
    <row r="8" spans="1:17">
      <c r="A8" s="10">
        <v>12165855</v>
      </c>
      <c r="B8" s="10" t="s">
        <v>8</v>
      </c>
      <c r="C8" s="11" t="s">
        <v>16</v>
      </c>
      <c r="D8" s="10">
        <v>81</v>
      </c>
      <c r="E8" s="10" t="s">
        <v>12</v>
      </c>
      <c r="F8" s="10">
        <v>86</v>
      </c>
      <c r="G8" s="10" t="s">
        <v>11</v>
      </c>
      <c r="H8" s="10">
        <v>74</v>
      </c>
      <c r="I8" s="10" t="s">
        <v>12</v>
      </c>
      <c r="J8" s="10">
        <v>78</v>
      </c>
      <c r="K8" s="10" t="s">
        <v>11</v>
      </c>
      <c r="L8" s="10">
        <v>96</v>
      </c>
      <c r="M8" s="10" t="s">
        <v>15</v>
      </c>
      <c r="N8" s="10">
        <f t="shared" si="1"/>
        <v>415</v>
      </c>
      <c r="O8" s="10">
        <f t="shared" si="0"/>
        <v>83</v>
      </c>
      <c r="P8" s="10" t="s">
        <v>13</v>
      </c>
    </row>
    <row r="9" spans="1:17">
      <c r="A9" s="10">
        <v>12165856</v>
      </c>
      <c r="B9" s="10" t="s">
        <v>8</v>
      </c>
      <c r="C9" s="11" t="s">
        <v>17</v>
      </c>
      <c r="D9" s="10">
        <v>83</v>
      </c>
      <c r="E9" s="10" t="s">
        <v>12</v>
      </c>
      <c r="F9" s="10">
        <v>98</v>
      </c>
      <c r="G9" s="10" t="s">
        <v>15</v>
      </c>
      <c r="H9" s="10">
        <v>91</v>
      </c>
      <c r="I9" s="10" t="s">
        <v>15</v>
      </c>
      <c r="J9" s="10">
        <v>98</v>
      </c>
      <c r="K9" s="10" t="s">
        <v>15</v>
      </c>
      <c r="L9" s="10">
        <v>100</v>
      </c>
      <c r="M9" s="10" t="s">
        <v>15</v>
      </c>
      <c r="N9" s="10">
        <f t="shared" si="1"/>
        <v>470</v>
      </c>
      <c r="O9" s="10">
        <f t="shared" si="0"/>
        <v>94</v>
      </c>
      <c r="P9" s="10" t="s">
        <v>13</v>
      </c>
    </row>
    <row r="10" spans="1:17">
      <c r="A10" s="10">
        <v>12165857</v>
      </c>
      <c r="B10" s="10" t="s">
        <v>8</v>
      </c>
      <c r="C10" s="11" t="s">
        <v>18</v>
      </c>
      <c r="D10" s="10">
        <v>92</v>
      </c>
      <c r="E10" s="10" t="s">
        <v>15</v>
      </c>
      <c r="F10" s="10">
        <v>90</v>
      </c>
      <c r="G10" s="10" t="s">
        <v>11</v>
      </c>
      <c r="H10" s="10">
        <v>95</v>
      </c>
      <c r="I10" s="10" t="s">
        <v>15</v>
      </c>
      <c r="J10" s="10">
        <v>78</v>
      </c>
      <c r="K10" s="10" t="s">
        <v>11</v>
      </c>
      <c r="L10" s="10">
        <v>95</v>
      </c>
      <c r="M10" s="10" t="s">
        <v>15</v>
      </c>
      <c r="N10" s="10">
        <f t="shared" si="1"/>
        <v>450</v>
      </c>
      <c r="O10" s="10">
        <f t="shared" si="0"/>
        <v>90</v>
      </c>
      <c r="P10" s="10" t="s">
        <v>13</v>
      </c>
    </row>
    <row r="11" spans="1:17">
      <c r="A11" s="10">
        <v>12165858</v>
      </c>
      <c r="B11" s="10" t="s">
        <v>8</v>
      </c>
      <c r="C11" s="11" t="s">
        <v>19</v>
      </c>
      <c r="D11" s="10">
        <v>82</v>
      </c>
      <c r="E11" s="10" t="s">
        <v>12</v>
      </c>
      <c r="F11" s="10">
        <v>85</v>
      </c>
      <c r="G11" s="10" t="s">
        <v>12</v>
      </c>
      <c r="H11" s="10">
        <v>69</v>
      </c>
      <c r="I11" s="10" t="s">
        <v>20</v>
      </c>
      <c r="J11" s="10">
        <v>79</v>
      </c>
      <c r="K11" s="10" t="s">
        <v>11</v>
      </c>
      <c r="L11" s="10">
        <v>95</v>
      </c>
      <c r="M11" s="10" t="s">
        <v>15</v>
      </c>
      <c r="N11" s="10">
        <f t="shared" si="1"/>
        <v>410</v>
      </c>
      <c r="O11" s="10">
        <f t="shared" si="0"/>
        <v>82</v>
      </c>
      <c r="P11" s="10" t="s">
        <v>13</v>
      </c>
    </row>
    <row r="12" spans="1:17">
      <c r="A12" s="10">
        <v>12165859</v>
      </c>
      <c r="B12" s="10" t="s">
        <v>8</v>
      </c>
      <c r="C12" s="11" t="s">
        <v>21</v>
      </c>
      <c r="D12" s="10">
        <v>79</v>
      </c>
      <c r="E12" s="10" t="s">
        <v>20</v>
      </c>
      <c r="F12" s="10">
        <v>84</v>
      </c>
      <c r="G12" s="10" t="s">
        <v>12</v>
      </c>
      <c r="H12" s="10">
        <v>48</v>
      </c>
      <c r="I12" s="10" t="s">
        <v>22</v>
      </c>
      <c r="J12" s="10">
        <v>62</v>
      </c>
      <c r="K12" s="10" t="s">
        <v>20</v>
      </c>
      <c r="L12" s="10">
        <v>94</v>
      </c>
      <c r="M12" s="10" t="s">
        <v>11</v>
      </c>
      <c r="N12" s="10">
        <f t="shared" si="1"/>
        <v>367</v>
      </c>
      <c r="O12" s="10">
        <f t="shared" si="0"/>
        <v>73.400000000000006</v>
      </c>
      <c r="P12" s="10" t="s">
        <v>13</v>
      </c>
    </row>
    <row r="13" spans="1:17">
      <c r="A13" s="10">
        <v>12165860</v>
      </c>
      <c r="B13" s="10" t="s">
        <v>23</v>
      </c>
      <c r="C13" s="11" t="s">
        <v>24</v>
      </c>
      <c r="D13" s="10">
        <v>54</v>
      </c>
      <c r="E13" s="10" t="s">
        <v>25</v>
      </c>
      <c r="F13" s="10">
        <v>81</v>
      </c>
      <c r="G13" s="10" t="s">
        <v>12</v>
      </c>
      <c r="H13" s="10">
        <v>60</v>
      </c>
      <c r="I13" s="10" t="s">
        <v>20</v>
      </c>
      <c r="J13" s="10">
        <v>57</v>
      </c>
      <c r="K13" s="10" t="s">
        <v>20</v>
      </c>
      <c r="L13" s="10">
        <v>95</v>
      </c>
      <c r="M13" s="10" t="s">
        <v>15</v>
      </c>
      <c r="N13" s="10">
        <f t="shared" si="1"/>
        <v>347</v>
      </c>
      <c r="O13" s="10">
        <f t="shared" si="0"/>
        <v>69.400000000000006</v>
      </c>
      <c r="P13" s="10" t="s">
        <v>13</v>
      </c>
    </row>
    <row r="14" spans="1:17">
      <c r="A14" s="10">
        <v>12165861</v>
      </c>
      <c r="B14" s="10" t="s">
        <v>23</v>
      </c>
      <c r="C14" s="11" t="s">
        <v>26</v>
      </c>
      <c r="D14" s="10">
        <v>54</v>
      </c>
      <c r="E14" s="10" t="s">
        <v>25</v>
      </c>
      <c r="F14" s="10">
        <v>91</v>
      </c>
      <c r="G14" s="10" t="s">
        <v>11</v>
      </c>
      <c r="H14" s="10">
        <v>56</v>
      </c>
      <c r="I14" s="10" t="s">
        <v>10</v>
      </c>
      <c r="J14" s="10">
        <v>65</v>
      </c>
      <c r="K14" s="10" t="s">
        <v>20</v>
      </c>
      <c r="L14" s="10">
        <v>81</v>
      </c>
      <c r="M14" s="10" t="s">
        <v>20</v>
      </c>
      <c r="N14" s="10">
        <f t="shared" si="1"/>
        <v>347</v>
      </c>
      <c r="O14" s="10">
        <f t="shared" si="0"/>
        <v>69.400000000000006</v>
      </c>
      <c r="P14" s="10" t="s">
        <v>13</v>
      </c>
    </row>
    <row r="15" spans="1:17">
      <c r="A15" s="10">
        <v>12165862</v>
      </c>
      <c r="B15" s="10" t="s">
        <v>23</v>
      </c>
      <c r="C15" s="11" t="s">
        <v>27</v>
      </c>
      <c r="D15" s="10">
        <v>83</v>
      </c>
      <c r="E15" s="10" t="s">
        <v>12</v>
      </c>
      <c r="F15" s="10">
        <v>96</v>
      </c>
      <c r="G15" s="10" t="s">
        <v>15</v>
      </c>
      <c r="H15" s="10">
        <v>99</v>
      </c>
      <c r="I15" s="10" t="s">
        <v>15</v>
      </c>
      <c r="J15" s="10">
        <v>97</v>
      </c>
      <c r="K15" s="10" t="s">
        <v>15</v>
      </c>
      <c r="L15" s="10">
        <v>99</v>
      </c>
      <c r="M15" s="10" t="s">
        <v>15</v>
      </c>
      <c r="N15" s="10">
        <f t="shared" si="1"/>
        <v>474</v>
      </c>
      <c r="O15" s="10">
        <f t="shared" si="0"/>
        <v>94.8</v>
      </c>
      <c r="P15" s="10" t="s">
        <v>13</v>
      </c>
    </row>
    <row r="16" spans="1:17">
      <c r="A16" s="10">
        <v>12165863</v>
      </c>
      <c r="B16" s="10" t="s">
        <v>23</v>
      </c>
      <c r="C16" s="11" t="s">
        <v>28</v>
      </c>
      <c r="D16" s="10">
        <v>87</v>
      </c>
      <c r="E16" s="10" t="s">
        <v>11</v>
      </c>
      <c r="F16" s="10">
        <v>84</v>
      </c>
      <c r="G16" s="10" t="s">
        <v>12</v>
      </c>
      <c r="H16" s="10">
        <v>93</v>
      </c>
      <c r="I16" s="10" t="s">
        <v>15</v>
      </c>
      <c r="J16" s="10">
        <v>71</v>
      </c>
      <c r="K16" s="10" t="s">
        <v>12</v>
      </c>
      <c r="L16" s="10">
        <v>97</v>
      </c>
      <c r="M16" s="10" t="s">
        <v>15</v>
      </c>
      <c r="N16" s="10">
        <f t="shared" si="1"/>
        <v>432</v>
      </c>
      <c r="O16" s="10">
        <f t="shared" si="0"/>
        <v>86.4</v>
      </c>
      <c r="P16" s="10" t="s">
        <v>13</v>
      </c>
    </row>
    <row r="17" spans="1:16">
      <c r="A17" s="10">
        <v>12165864</v>
      </c>
      <c r="B17" s="10" t="s">
        <v>23</v>
      </c>
      <c r="C17" s="11" t="s">
        <v>29</v>
      </c>
      <c r="D17" s="10">
        <v>62</v>
      </c>
      <c r="E17" s="10" t="s">
        <v>22</v>
      </c>
      <c r="F17" s="10">
        <v>75</v>
      </c>
      <c r="G17" s="10" t="s">
        <v>10</v>
      </c>
      <c r="H17" s="10">
        <v>45</v>
      </c>
      <c r="I17" s="10" t="s">
        <v>22</v>
      </c>
      <c r="J17" s="10">
        <v>45</v>
      </c>
      <c r="K17" s="10" t="s">
        <v>22</v>
      </c>
      <c r="L17" s="10">
        <v>95</v>
      </c>
      <c r="M17" s="10" t="s">
        <v>15</v>
      </c>
      <c r="N17" s="10">
        <f t="shared" si="1"/>
        <v>322</v>
      </c>
      <c r="O17" s="10">
        <f t="shared" si="0"/>
        <v>64.400000000000006</v>
      </c>
      <c r="P17" s="10" t="s">
        <v>13</v>
      </c>
    </row>
    <row r="18" spans="1:16">
      <c r="A18" s="10">
        <v>12165865</v>
      </c>
      <c r="B18" s="10" t="s">
        <v>23</v>
      </c>
      <c r="C18" s="11" t="s">
        <v>30</v>
      </c>
      <c r="D18" s="10">
        <v>77</v>
      </c>
      <c r="E18" s="10" t="s">
        <v>20</v>
      </c>
      <c r="F18" s="10">
        <v>95</v>
      </c>
      <c r="G18" s="10" t="s">
        <v>15</v>
      </c>
      <c r="H18" s="10">
        <v>94</v>
      </c>
      <c r="I18" s="10" t="s">
        <v>15</v>
      </c>
      <c r="J18" s="10">
        <v>97</v>
      </c>
      <c r="K18" s="10" t="s">
        <v>15</v>
      </c>
      <c r="L18" s="10">
        <v>99</v>
      </c>
      <c r="M18" s="10" t="s">
        <v>15</v>
      </c>
      <c r="N18" s="10">
        <f t="shared" si="1"/>
        <v>462</v>
      </c>
      <c r="O18" s="10">
        <f t="shared" si="0"/>
        <v>92.4</v>
      </c>
      <c r="P18" s="10" t="s">
        <v>13</v>
      </c>
    </row>
    <row r="19" spans="1:16">
      <c r="A19" s="10">
        <v>12165866</v>
      </c>
      <c r="B19" s="10" t="s">
        <v>23</v>
      </c>
      <c r="C19" s="11" t="s">
        <v>31</v>
      </c>
      <c r="D19" s="10">
        <v>50</v>
      </c>
      <c r="E19" s="10" t="s">
        <v>32</v>
      </c>
      <c r="F19" s="10">
        <v>69</v>
      </c>
      <c r="G19" s="10" t="s">
        <v>10</v>
      </c>
      <c r="H19" s="10">
        <v>50</v>
      </c>
      <c r="I19" s="10" t="s">
        <v>22</v>
      </c>
      <c r="J19" s="10">
        <v>45</v>
      </c>
      <c r="K19" s="10" t="s">
        <v>22</v>
      </c>
      <c r="L19" s="10">
        <v>81</v>
      </c>
      <c r="M19" s="10" t="s">
        <v>20</v>
      </c>
      <c r="N19" s="10">
        <f t="shared" si="1"/>
        <v>295</v>
      </c>
      <c r="O19" s="10">
        <f t="shared" si="0"/>
        <v>59</v>
      </c>
      <c r="P19" s="10" t="s">
        <v>13</v>
      </c>
    </row>
    <row r="20" spans="1:16">
      <c r="A20" s="10">
        <v>12165867</v>
      </c>
      <c r="B20" s="10" t="s">
        <v>23</v>
      </c>
      <c r="C20" s="11" t="s">
        <v>33</v>
      </c>
      <c r="D20" s="10">
        <v>54</v>
      </c>
      <c r="E20" s="10" t="s">
        <v>25</v>
      </c>
      <c r="F20" s="10">
        <v>82</v>
      </c>
      <c r="G20" s="10" t="s">
        <v>12</v>
      </c>
      <c r="H20" s="10">
        <v>49</v>
      </c>
      <c r="I20" s="10" t="s">
        <v>22</v>
      </c>
      <c r="J20" s="10">
        <v>57</v>
      </c>
      <c r="K20" s="10" t="s">
        <v>20</v>
      </c>
      <c r="L20" s="10">
        <v>90</v>
      </c>
      <c r="M20" s="10" t="s">
        <v>11</v>
      </c>
      <c r="N20" s="10">
        <f t="shared" si="1"/>
        <v>332</v>
      </c>
      <c r="O20" s="10">
        <f t="shared" si="0"/>
        <v>66.400000000000006</v>
      </c>
      <c r="P20" s="10" t="s">
        <v>13</v>
      </c>
    </row>
    <row r="21" spans="1:16">
      <c r="A21" s="10">
        <v>12165868</v>
      </c>
      <c r="B21" s="10" t="s">
        <v>23</v>
      </c>
      <c r="C21" s="11" t="s">
        <v>34</v>
      </c>
      <c r="D21" s="10">
        <v>61</v>
      </c>
      <c r="E21" s="10" t="s">
        <v>22</v>
      </c>
      <c r="F21" s="10">
        <v>77</v>
      </c>
      <c r="G21" s="10" t="s">
        <v>20</v>
      </c>
      <c r="H21" s="10">
        <v>62</v>
      </c>
      <c r="I21" s="10" t="s">
        <v>20</v>
      </c>
      <c r="J21" s="10">
        <v>53</v>
      </c>
      <c r="K21" s="10" t="s">
        <v>10</v>
      </c>
      <c r="L21" s="10">
        <v>83</v>
      </c>
      <c r="M21" s="10" t="s">
        <v>12</v>
      </c>
      <c r="N21" s="10">
        <f t="shared" si="1"/>
        <v>336</v>
      </c>
      <c r="O21" s="10">
        <f t="shared" si="0"/>
        <v>67.2</v>
      </c>
      <c r="P21" s="10" t="s">
        <v>13</v>
      </c>
    </row>
    <row r="22" spans="1:16">
      <c r="A22" s="10">
        <v>12165869</v>
      </c>
      <c r="B22" s="10" t="s">
        <v>23</v>
      </c>
      <c r="C22" s="11" t="s">
        <v>35</v>
      </c>
      <c r="D22" s="10">
        <v>70</v>
      </c>
      <c r="E22" s="10" t="s">
        <v>10</v>
      </c>
      <c r="F22" s="10">
        <v>82</v>
      </c>
      <c r="G22" s="10" t="s">
        <v>12</v>
      </c>
      <c r="H22" s="10">
        <v>85</v>
      </c>
      <c r="I22" s="10" t="s">
        <v>11</v>
      </c>
      <c r="J22" s="10">
        <v>68</v>
      </c>
      <c r="K22" s="10" t="s">
        <v>12</v>
      </c>
      <c r="L22" s="10">
        <v>95</v>
      </c>
      <c r="M22" s="10" t="s">
        <v>15</v>
      </c>
      <c r="N22" s="10">
        <f t="shared" si="1"/>
        <v>400</v>
      </c>
      <c r="O22" s="10">
        <f t="shared" si="0"/>
        <v>80</v>
      </c>
      <c r="P22" s="10" t="s">
        <v>13</v>
      </c>
    </row>
    <row r="23" spans="1:16">
      <c r="A23" s="10">
        <v>12165870</v>
      </c>
      <c r="B23" s="10" t="s">
        <v>23</v>
      </c>
      <c r="C23" s="11" t="s">
        <v>36</v>
      </c>
      <c r="D23" s="10">
        <v>74</v>
      </c>
      <c r="E23" s="10" t="s">
        <v>20</v>
      </c>
      <c r="F23" s="10">
        <v>79</v>
      </c>
      <c r="G23" s="10" t="s">
        <v>20</v>
      </c>
      <c r="H23" s="10">
        <v>85</v>
      </c>
      <c r="I23" s="10" t="s">
        <v>11</v>
      </c>
      <c r="J23" s="10">
        <v>79</v>
      </c>
      <c r="K23" s="10" t="s">
        <v>11</v>
      </c>
      <c r="L23" s="10">
        <v>96</v>
      </c>
      <c r="M23" s="10" t="s">
        <v>15</v>
      </c>
      <c r="N23" s="10">
        <f t="shared" si="1"/>
        <v>413</v>
      </c>
      <c r="O23" s="10">
        <f t="shared" si="0"/>
        <v>82.6</v>
      </c>
      <c r="P23" s="10" t="s">
        <v>13</v>
      </c>
    </row>
    <row r="24" spans="1:16">
      <c r="A24" s="10">
        <v>12165871</v>
      </c>
      <c r="B24" s="10" t="s">
        <v>23</v>
      </c>
      <c r="C24" s="11" t="s">
        <v>37</v>
      </c>
      <c r="D24" s="10">
        <v>78</v>
      </c>
      <c r="E24" s="10" t="s">
        <v>20</v>
      </c>
      <c r="F24" s="10">
        <v>89</v>
      </c>
      <c r="G24" s="10" t="s">
        <v>11</v>
      </c>
      <c r="H24" s="10">
        <v>85</v>
      </c>
      <c r="I24" s="10" t="s">
        <v>11</v>
      </c>
      <c r="J24" s="10">
        <v>64</v>
      </c>
      <c r="K24" s="10" t="s">
        <v>20</v>
      </c>
      <c r="L24" s="10">
        <v>78</v>
      </c>
      <c r="M24" s="10" t="s">
        <v>20</v>
      </c>
      <c r="N24" s="10">
        <f t="shared" si="1"/>
        <v>394</v>
      </c>
      <c r="O24" s="10">
        <f t="shared" si="0"/>
        <v>78.8</v>
      </c>
      <c r="P24" s="10" t="s">
        <v>13</v>
      </c>
    </row>
    <row r="25" spans="1:16">
      <c r="A25" s="10">
        <v>12165872</v>
      </c>
      <c r="B25" s="10" t="s">
        <v>23</v>
      </c>
      <c r="C25" s="11" t="s">
        <v>38</v>
      </c>
      <c r="D25" s="10">
        <v>74</v>
      </c>
      <c r="E25" s="10" t="s">
        <v>20</v>
      </c>
      <c r="F25" s="10">
        <v>74</v>
      </c>
      <c r="G25" s="10" t="s">
        <v>10</v>
      </c>
      <c r="H25" s="10">
        <v>56</v>
      </c>
      <c r="I25" s="10" t="s">
        <v>10</v>
      </c>
      <c r="J25" s="10">
        <v>53</v>
      </c>
      <c r="K25" s="10" t="s">
        <v>10</v>
      </c>
      <c r="L25" s="10">
        <v>83</v>
      </c>
      <c r="M25" s="10" t="s">
        <v>12</v>
      </c>
      <c r="N25" s="10">
        <f t="shared" si="1"/>
        <v>340</v>
      </c>
      <c r="O25" s="10">
        <f t="shared" si="0"/>
        <v>68</v>
      </c>
      <c r="P25" s="10" t="s">
        <v>13</v>
      </c>
    </row>
    <row r="26" spans="1:16">
      <c r="A26" s="10">
        <v>12165873</v>
      </c>
      <c r="B26" s="10" t="s">
        <v>23</v>
      </c>
      <c r="C26" s="11" t="s">
        <v>39</v>
      </c>
      <c r="D26" s="10">
        <v>55</v>
      </c>
      <c r="E26" s="10" t="s">
        <v>25</v>
      </c>
      <c r="F26" s="10">
        <v>79</v>
      </c>
      <c r="G26" s="10" t="s">
        <v>20</v>
      </c>
      <c r="H26" s="10">
        <v>78</v>
      </c>
      <c r="I26" s="10" t="s">
        <v>12</v>
      </c>
      <c r="J26" s="10">
        <v>79</v>
      </c>
      <c r="K26" s="10" t="s">
        <v>11</v>
      </c>
      <c r="L26" s="10">
        <v>86</v>
      </c>
      <c r="M26" s="10" t="s">
        <v>12</v>
      </c>
      <c r="N26" s="10">
        <f t="shared" si="1"/>
        <v>377</v>
      </c>
      <c r="O26" s="10">
        <f t="shared" si="0"/>
        <v>75.400000000000006</v>
      </c>
      <c r="P26" s="10" t="s">
        <v>13</v>
      </c>
    </row>
    <row r="27" spans="1:16">
      <c r="A27" s="10">
        <v>12165874</v>
      </c>
      <c r="B27" s="10" t="s">
        <v>23</v>
      </c>
      <c r="C27" s="11" t="s">
        <v>40</v>
      </c>
      <c r="D27" s="10">
        <v>86</v>
      </c>
      <c r="E27" s="10" t="s">
        <v>11</v>
      </c>
      <c r="F27" s="10">
        <v>90</v>
      </c>
      <c r="G27" s="10" t="s">
        <v>11</v>
      </c>
      <c r="H27" s="10">
        <v>97</v>
      </c>
      <c r="I27" s="10" t="s">
        <v>15</v>
      </c>
      <c r="J27" s="10">
        <v>82</v>
      </c>
      <c r="K27" s="10" t="s">
        <v>11</v>
      </c>
      <c r="L27" s="10">
        <v>93</v>
      </c>
      <c r="M27" s="10" t="s">
        <v>11</v>
      </c>
      <c r="N27" s="10">
        <f t="shared" si="1"/>
        <v>448</v>
      </c>
      <c r="O27" s="10">
        <f t="shared" si="0"/>
        <v>89.6</v>
      </c>
      <c r="P27" s="10" t="s">
        <v>13</v>
      </c>
    </row>
    <row r="28" spans="1:16">
      <c r="A28" s="10">
        <v>12165875</v>
      </c>
      <c r="B28" s="10" t="s">
        <v>23</v>
      </c>
      <c r="C28" s="11" t="s">
        <v>41</v>
      </c>
      <c r="D28" s="10">
        <v>85</v>
      </c>
      <c r="E28" s="10" t="s">
        <v>11</v>
      </c>
      <c r="F28" s="10">
        <v>91</v>
      </c>
      <c r="G28" s="10" t="s">
        <v>11</v>
      </c>
      <c r="H28" s="10">
        <v>87</v>
      </c>
      <c r="I28" s="10" t="s">
        <v>11</v>
      </c>
      <c r="J28" s="10">
        <v>83</v>
      </c>
      <c r="K28" s="10" t="s">
        <v>11</v>
      </c>
      <c r="L28" s="10">
        <v>95</v>
      </c>
      <c r="M28" s="10" t="s">
        <v>15</v>
      </c>
      <c r="N28" s="10">
        <f t="shared" si="1"/>
        <v>441</v>
      </c>
      <c r="O28" s="10">
        <f t="shared" si="0"/>
        <v>88.2</v>
      </c>
      <c r="P28" s="10" t="s">
        <v>13</v>
      </c>
    </row>
    <row r="29" spans="1:16">
      <c r="A29" s="10">
        <v>2165876</v>
      </c>
      <c r="B29" s="10" t="s">
        <v>23</v>
      </c>
      <c r="C29" s="11" t="s">
        <v>42</v>
      </c>
      <c r="D29" s="10">
        <v>72</v>
      </c>
      <c r="E29" s="10" t="s">
        <v>10</v>
      </c>
      <c r="F29" s="10">
        <v>83</v>
      </c>
      <c r="G29" s="10" t="s">
        <v>12</v>
      </c>
      <c r="H29" s="10">
        <v>92</v>
      </c>
      <c r="I29" s="10" t="s">
        <v>15</v>
      </c>
      <c r="J29" s="10">
        <v>93</v>
      </c>
      <c r="K29" s="10" t="s">
        <v>15</v>
      </c>
      <c r="L29" s="10">
        <v>91</v>
      </c>
      <c r="M29" s="10" t="s">
        <v>11</v>
      </c>
      <c r="N29" s="10">
        <f t="shared" si="1"/>
        <v>431</v>
      </c>
      <c r="O29" s="10">
        <f t="shared" si="0"/>
        <v>86.2</v>
      </c>
      <c r="P29" s="10" t="s">
        <v>13</v>
      </c>
    </row>
    <row r="30" spans="1:16">
      <c r="A30" s="10">
        <v>12165877</v>
      </c>
      <c r="B30" s="10" t="s">
        <v>8</v>
      </c>
      <c r="C30" s="11" t="s">
        <v>43</v>
      </c>
      <c r="D30" s="10">
        <v>75</v>
      </c>
      <c r="E30" s="10" t="s">
        <v>20</v>
      </c>
      <c r="F30" s="10">
        <v>95</v>
      </c>
      <c r="G30" s="10" t="s">
        <v>15</v>
      </c>
      <c r="H30" s="10">
        <v>59</v>
      </c>
      <c r="I30" s="10" t="s">
        <v>10</v>
      </c>
      <c r="J30" s="10">
        <v>59</v>
      </c>
      <c r="K30" s="10" t="s">
        <v>20</v>
      </c>
      <c r="L30" s="10">
        <v>85</v>
      </c>
      <c r="M30" s="10" t="s">
        <v>12</v>
      </c>
      <c r="N30" s="10">
        <f t="shared" si="1"/>
        <v>373</v>
      </c>
      <c r="O30" s="10">
        <f t="shared" si="0"/>
        <v>74.599999999999994</v>
      </c>
      <c r="P30" s="10" t="s">
        <v>13</v>
      </c>
    </row>
    <row r="31" spans="1:16">
      <c r="A31" s="10">
        <v>12165878</v>
      </c>
      <c r="B31" s="10" t="s">
        <v>8</v>
      </c>
      <c r="C31" s="11" t="s">
        <v>44</v>
      </c>
      <c r="D31" s="10">
        <v>60</v>
      </c>
      <c r="E31" s="10" t="s">
        <v>25</v>
      </c>
      <c r="F31" s="10">
        <v>73</v>
      </c>
      <c r="G31" s="10" t="s">
        <v>10</v>
      </c>
      <c r="H31" s="10">
        <v>50</v>
      </c>
      <c r="I31" s="10" t="s">
        <v>22</v>
      </c>
      <c r="J31" s="10">
        <v>48</v>
      </c>
      <c r="K31" s="10" t="s">
        <v>22</v>
      </c>
      <c r="L31" s="10">
        <v>77</v>
      </c>
      <c r="M31" s="10" t="s">
        <v>20</v>
      </c>
      <c r="N31" s="10">
        <f t="shared" si="1"/>
        <v>308</v>
      </c>
      <c r="O31" s="10">
        <f t="shared" si="0"/>
        <v>61.6</v>
      </c>
      <c r="P31" s="10" t="s">
        <v>13</v>
      </c>
    </row>
    <row r="32" spans="1:16">
      <c r="A32" s="10">
        <v>12165879</v>
      </c>
      <c r="B32" s="10" t="s">
        <v>8</v>
      </c>
      <c r="C32" s="11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>
        <f t="shared" si="1"/>
        <v>0</v>
      </c>
      <c r="O32" s="14">
        <f t="shared" si="0"/>
        <v>0</v>
      </c>
      <c r="P32" s="14" t="s">
        <v>46</v>
      </c>
    </row>
    <row r="33" spans="1:16">
      <c r="A33" s="10">
        <v>12165880</v>
      </c>
      <c r="B33" s="10" t="s">
        <v>8</v>
      </c>
      <c r="C33" s="11" t="s">
        <v>47</v>
      </c>
      <c r="D33" s="10">
        <v>59</v>
      </c>
      <c r="E33" s="10" t="s">
        <v>25</v>
      </c>
      <c r="F33" s="10">
        <v>88</v>
      </c>
      <c r="G33" s="10" t="s">
        <v>11</v>
      </c>
      <c r="H33" s="10">
        <v>54</v>
      </c>
      <c r="I33" s="10" t="s">
        <v>10</v>
      </c>
      <c r="J33" s="10">
        <v>50</v>
      </c>
      <c r="K33" s="10" t="s">
        <v>10</v>
      </c>
      <c r="L33" s="10">
        <v>72</v>
      </c>
      <c r="M33" s="10" t="s">
        <v>10</v>
      </c>
      <c r="N33" s="10">
        <f t="shared" si="1"/>
        <v>323</v>
      </c>
      <c r="O33" s="10">
        <f t="shared" si="0"/>
        <v>64.599999999999994</v>
      </c>
      <c r="P33" s="10" t="s">
        <v>13</v>
      </c>
    </row>
    <row r="34" spans="1:16">
      <c r="A34" s="10">
        <v>12165881</v>
      </c>
      <c r="B34" s="10" t="s">
        <v>23</v>
      </c>
      <c r="C34" s="11" t="s">
        <v>48</v>
      </c>
      <c r="D34" s="10">
        <v>55</v>
      </c>
      <c r="E34" s="10" t="s">
        <v>25</v>
      </c>
      <c r="F34" s="10">
        <v>59</v>
      </c>
      <c r="G34" s="10" t="s">
        <v>25</v>
      </c>
      <c r="H34" s="10">
        <v>54</v>
      </c>
      <c r="I34" s="10" t="s">
        <v>10</v>
      </c>
      <c r="J34" s="10">
        <v>43</v>
      </c>
      <c r="K34" s="10" t="s">
        <v>22</v>
      </c>
      <c r="L34" s="10">
        <v>71</v>
      </c>
      <c r="M34" s="10" t="s">
        <v>10</v>
      </c>
      <c r="N34" s="10">
        <f t="shared" si="1"/>
        <v>282</v>
      </c>
      <c r="O34" s="10">
        <f t="shared" si="0"/>
        <v>56.4</v>
      </c>
      <c r="P34" s="10" t="s">
        <v>13</v>
      </c>
    </row>
    <row r="35" spans="1:16">
      <c r="A35" s="10">
        <v>12165882</v>
      </c>
      <c r="B35" s="10" t="s">
        <v>8</v>
      </c>
      <c r="C35" s="11" t="s">
        <v>49</v>
      </c>
      <c r="D35" s="10">
        <v>71</v>
      </c>
      <c r="E35" s="10" t="s">
        <v>10</v>
      </c>
      <c r="F35" s="10">
        <v>77</v>
      </c>
      <c r="G35" s="10" t="s">
        <v>20</v>
      </c>
      <c r="H35" s="10">
        <v>43</v>
      </c>
      <c r="I35" s="10" t="s">
        <v>22</v>
      </c>
      <c r="J35" s="10">
        <v>47</v>
      </c>
      <c r="K35" s="10" t="s">
        <v>22</v>
      </c>
      <c r="L35" s="10">
        <v>78</v>
      </c>
      <c r="M35" s="10" t="s">
        <v>20</v>
      </c>
      <c r="N35" s="10">
        <f t="shared" si="1"/>
        <v>316</v>
      </c>
      <c r="O35" s="10">
        <f t="shared" si="0"/>
        <v>63.2</v>
      </c>
      <c r="P35" s="10" t="s">
        <v>13</v>
      </c>
    </row>
    <row r="36" spans="1:16">
      <c r="A36" s="10">
        <v>12165883</v>
      </c>
      <c r="B36" s="10" t="s">
        <v>8</v>
      </c>
      <c r="C36" s="11" t="s">
        <v>50</v>
      </c>
      <c r="D36" s="10">
        <v>58</v>
      </c>
      <c r="E36" s="10" t="s">
        <v>25</v>
      </c>
      <c r="F36" s="10">
        <v>83</v>
      </c>
      <c r="G36" s="10" t="s">
        <v>12</v>
      </c>
      <c r="H36" s="10">
        <v>65</v>
      </c>
      <c r="I36" s="10" t="s">
        <v>20</v>
      </c>
      <c r="J36" s="10">
        <v>57</v>
      </c>
      <c r="K36" s="10" t="s">
        <v>20</v>
      </c>
      <c r="L36" s="10">
        <v>84</v>
      </c>
      <c r="M36" s="10" t="s">
        <v>12</v>
      </c>
      <c r="N36" s="10">
        <f t="shared" si="1"/>
        <v>347</v>
      </c>
      <c r="O36" s="10">
        <f t="shared" si="0"/>
        <v>69.400000000000006</v>
      </c>
      <c r="P36" s="10" t="s">
        <v>13</v>
      </c>
    </row>
    <row r="37" spans="1:16">
      <c r="A37" s="10">
        <v>12165884</v>
      </c>
      <c r="B37" s="10" t="s">
        <v>8</v>
      </c>
      <c r="C37" s="11" t="s">
        <v>51</v>
      </c>
      <c r="D37" s="10">
        <v>84</v>
      </c>
      <c r="E37" s="10" t="s">
        <v>12</v>
      </c>
      <c r="F37" s="10">
        <v>87</v>
      </c>
      <c r="G37" s="10" t="s">
        <v>11</v>
      </c>
      <c r="H37" s="10">
        <v>59</v>
      </c>
      <c r="I37" s="10" t="s">
        <v>10</v>
      </c>
      <c r="J37" s="10">
        <v>73</v>
      </c>
      <c r="K37" s="10" t="s">
        <v>12</v>
      </c>
      <c r="L37" s="10">
        <v>88</v>
      </c>
      <c r="M37" s="10" t="s">
        <v>12</v>
      </c>
      <c r="N37" s="10">
        <f t="shared" si="1"/>
        <v>391</v>
      </c>
      <c r="O37" s="10">
        <f t="shared" si="0"/>
        <v>78.2</v>
      </c>
      <c r="P37" s="10" t="s">
        <v>13</v>
      </c>
    </row>
    <row r="38" spans="1:16">
      <c r="A38" s="10">
        <v>12165885</v>
      </c>
      <c r="B38" s="10" t="s">
        <v>8</v>
      </c>
      <c r="C38" s="11" t="s">
        <v>52</v>
      </c>
      <c r="D38" s="10">
        <v>67</v>
      </c>
      <c r="E38" s="10" t="s">
        <v>22</v>
      </c>
      <c r="F38" s="10">
        <v>77</v>
      </c>
      <c r="G38" s="10" t="s">
        <v>20</v>
      </c>
      <c r="H38" s="10">
        <v>58</v>
      </c>
      <c r="I38" s="10" t="s">
        <v>10</v>
      </c>
      <c r="J38" s="10">
        <v>49</v>
      </c>
      <c r="K38" s="10" t="s">
        <v>10</v>
      </c>
      <c r="L38" s="10">
        <v>69</v>
      </c>
      <c r="M38" s="10" t="s">
        <v>10</v>
      </c>
      <c r="N38" s="10">
        <f t="shared" si="1"/>
        <v>320</v>
      </c>
      <c r="O38" s="10">
        <f t="shared" si="0"/>
        <v>64</v>
      </c>
      <c r="P38" s="10" t="s">
        <v>13</v>
      </c>
    </row>
    <row r="39" spans="1:16">
      <c r="A39" s="10">
        <v>12165886</v>
      </c>
      <c r="B39" s="10" t="s">
        <v>8</v>
      </c>
      <c r="C39" s="11" t="s">
        <v>53</v>
      </c>
      <c r="D39" s="10">
        <v>64</v>
      </c>
      <c r="E39" s="10" t="s">
        <v>22</v>
      </c>
      <c r="F39" s="10">
        <v>84</v>
      </c>
      <c r="G39" s="10" t="s">
        <v>12</v>
      </c>
      <c r="H39" s="10">
        <v>74</v>
      </c>
      <c r="I39" s="10" t="s">
        <v>12</v>
      </c>
      <c r="J39" s="10">
        <v>58</v>
      </c>
      <c r="K39" s="10" t="s">
        <v>20</v>
      </c>
      <c r="L39" s="10">
        <v>85</v>
      </c>
      <c r="M39" s="10" t="s">
        <v>12</v>
      </c>
      <c r="N39" s="10">
        <f t="shared" si="1"/>
        <v>365</v>
      </c>
      <c r="O39" s="10">
        <f t="shared" si="0"/>
        <v>73</v>
      </c>
      <c r="P39" s="10" t="s">
        <v>13</v>
      </c>
    </row>
    <row r="40" spans="1:16">
      <c r="A40" s="10">
        <v>12165887</v>
      </c>
      <c r="B40" s="10" t="s">
        <v>8</v>
      </c>
      <c r="C40" s="11" t="s">
        <v>54</v>
      </c>
      <c r="D40" s="10">
        <v>67</v>
      </c>
      <c r="E40" s="10" t="s">
        <v>22</v>
      </c>
      <c r="F40" s="10">
        <v>77</v>
      </c>
      <c r="G40" s="10" t="s">
        <v>20</v>
      </c>
      <c r="H40" s="10">
        <v>50</v>
      </c>
      <c r="I40" s="10" t="s">
        <v>22</v>
      </c>
      <c r="J40" s="10">
        <v>41</v>
      </c>
      <c r="K40" s="10" t="s">
        <v>25</v>
      </c>
      <c r="L40" s="10">
        <v>59</v>
      </c>
      <c r="M40" s="10" t="s">
        <v>22</v>
      </c>
      <c r="N40" s="10">
        <f t="shared" si="1"/>
        <v>294</v>
      </c>
      <c r="O40" s="10">
        <f t="shared" si="0"/>
        <v>58.8</v>
      </c>
      <c r="P40" s="10" t="s">
        <v>13</v>
      </c>
    </row>
    <row r="41" spans="1:16">
      <c r="A41" s="10">
        <v>12165888</v>
      </c>
      <c r="B41" s="10" t="s">
        <v>8</v>
      </c>
      <c r="C41" s="11" t="s">
        <v>55</v>
      </c>
      <c r="D41" s="10">
        <v>69</v>
      </c>
      <c r="E41" s="10" t="s">
        <v>10</v>
      </c>
      <c r="F41" s="10">
        <v>81</v>
      </c>
      <c r="G41" s="10" t="s">
        <v>12</v>
      </c>
      <c r="H41" s="10">
        <v>70</v>
      </c>
      <c r="I41" s="10" t="s">
        <v>12</v>
      </c>
      <c r="J41" s="10">
        <v>65</v>
      </c>
      <c r="K41" s="10" t="s">
        <v>20</v>
      </c>
      <c r="L41" s="10">
        <v>87</v>
      </c>
      <c r="M41" s="10" t="s">
        <v>12</v>
      </c>
      <c r="N41" s="10">
        <f t="shared" si="1"/>
        <v>372</v>
      </c>
      <c r="O41" s="10">
        <f t="shared" si="0"/>
        <v>74.400000000000006</v>
      </c>
      <c r="P41" s="10" t="s">
        <v>13</v>
      </c>
    </row>
    <row r="42" spans="1:16">
      <c r="A42" s="10">
        <v>12165889</v>
      </c>
      <c r="B42" s="10" t="s">
        <v>8</v>
      </c>
      <c r="C42" s="11" t="s">
        <v>56</v>
      </c>
      <c r="D42" s="10">
        <v>62</v>
      </c>
      <c r="E42" s="10" t="s">
        <v>22</v>
      </c>
      <c r="F42" s="10">
        <v>80</v>
      </c>
      <c r="G42" s="10" t="s">
        <v>20</v>
      </c>
      <c r="H42" s="10">
        <v>58</v>
      </c>
      <c r="I42" s="10" t="s">
        <v>10</v>
      </c>
      <c r="J42" s="10">
        <v>57</v>
      </c>
      <c r="K42" s="10" t="s">
        <v>20</v>
      </c>
      <c r="L42" s="10">
        <v>79</v>
      </c>
      <c r="M42" s="10" t="s">
        <v>20</v>
      </c>
      <c r="N42" s="10">
        <f t="shared" si="1"/>
        <v>336</v>
      </c>
      <c r="O42" s="10">
        <f t="shared" si="0"/>
        <v>67.2</v>
      </c>
      <c r="P42" s="10" t="s">
        <v>13</v>
      </c>
    </row>
    <row r="43" spans="1:16">
      <c r="A43" s="10">
        <v>12165890</v>
      </c>
      <c r="B43" s="10" t="s">
        <v>8</v>
      </c>
      <c r="C43" s="11" t="s">
        <v>57</v>
      </c>
      <c r="D43" s="10">
        <v>68</v>
      </c>
      <c r="E43" s="10" t="s">
        <v>10</v>
      </c>
      <c r="F43" s="10">
        <v>84</v>
      </c>
      <c r="G43" s="10" t="s">
        <v>12</v>
      </c>
      <c r="H43" s="10">
        <v>57</v>
      </c>
      <c r="I43" s="10" t="s">
        <v>10</v>
      </c>
      <c r="J43" s="10">
        <v>54</v>
      </c>
      <c r="K43" s="10" t="s">
        <v>10</v>
      </c>
      <c r="L43" s="10">
        <v>79</v>
      </c>
      <c r="M43" s="10" t="s">
        <v>20</v>
      </c>
      <c r="N43" s="10">
        <f t="shared" si="1"/>
        <v>342</v>
      </c>
      <c r="O43" s="10">
        <f t="shared" si="0"/>
        <v>68.400000000000006</v>
      </c>
      <c r="P43" s="10" t="s">
        <v>13</v>
      </c>
    </row>
    <row r="44" spans="1:16">
      <c r="A44" s="10">
        <v>12165891</v>
      </c>
      <c r="B44" s="10" t="s">
        <v>8</v>
      </c>
      <c r="C44" s="11" t="s">
        <v>58</v>
      </c>
      <c r="D44" s="10">
        <v>76</v>
      </c>
      <c r="E44" s="10" t="s">
        <v>20</v>
      </c>
      <c r="F44" s="10">
        <v>88</v>
      </c>
      <c r="G44" s="10" t="s">
        <v>11</v>
      </c>
      <c r="H44" s="10">
        <v>74</v>
      </c>
      <c r="I44" s="10" t="s">
        <v>12</v>
      </c>
      <c r="J44" s="10">
        <v>68</v>
      </c>
      <c r="K44" s="10" t="s">
        <v>12</v>
      </c>
      <c r="L44" s="10">
        <v>83</v>
      </c>
      <c r="M44" s="10" t="s">
        <v>12</v>
      </c>
      <c r="N44" s="10">
        <f t="shared" si="1"/>
        <v>389</v>
      </c>
      <c r="O44" s="10">
        <f t="shared" si="0"/>
        <v>77.8</v>
      </c>
      <c r="P44" s="10" t="s">
        <v>13</v>
      </c>
    </row>
    <row r="45" spans="1:16">
      <c r="A45" s="10">
        <v>12165892</v>
      </c>
      <c r="B45" s="10" t="s">
        <v>8</v>
      </c>
      <c r="C45" s="11" t="s">
        <v>59</v>
      </c>
      <c r="D45" s="10">
        <v>65</v>
      </c>
      <c r="E45" s="10" t="s">
        <v>22</v>
      </c>
      <c r="F45" s="10">
        <v>89</v>
      </c>
      <c r="G45" s="10" t="s">
        <v>11</v>
      </c>
      <c r="H45" s="10">
        <v>69</v>
      </c>
      <c r="I45" s="10" t="s">
        <v>20</v>
      </c>
      <c r="J45" s="10">
        <v>49</v>
      </c>
      <c r="K45" s="10" t="s">
        <v>10</v>
      </c>
      <c r="L45" s="10">
        <v>82</v>
      </c>
      <c r="M45" s="10" t="s">
        <v>12</v>
      </c>
      <c r="N45" s="10">
        <f t="shared" si="1"/>
        <v>354</v>
      </c>
      <c r="O45" s="10">
        <f t="shared" si="0"/>
        <v>70.8</v>
      </c>
      <c r="P45" s="10" t="s">
        <v>13</v>
      </c>
    </row>
    <row r="46" spans="1:16">
      <c r="A46" s="10">
        <v>12165893</v>
      </c>
      <c r="B46" s="10" t="s">
        <v>8</v>
      </c>
      <c r="C46" s="11" t="s">
        <v>60</v>
      </c>
      <c r="D46" s="10">
        <v>73</v>
      </c>
      <c r="E46" s="10" t="s">
        <v>10</v>
      </c>
      <c r="F46" s="10">
        <v>93</v>
      </c>
      <c r="G46" s="10" t="s">
        <v>15</v>
      </c>
      <c r="H46" s="10">
        <v>99</v>
      </c>
      <c r="I46" s="10" t="s">
        <v>15</v>
      </c>
      <c r="J46" s="10">
        <v>80</v>
      </c>
      <c r="K46" s="10" t="s">
        <v>11</v>
      </c>
      <c r="L46" s="10">
        <v>80</v>
      </c>
      <c r="M46" s="10" t="s">
        <v>20</v>
      </c>
      <c r="N46" s="10">
        <f t="shared" si="1"/>
        <v>425</v>
      </c>
      <c r="O46" s="10">
        <f t="shared" si="0"/>
        <v>85</v>
      </c>
      <c r="P46" s="10" t="s">
        <v>13</v>
      </c>
    </row>
    <row r="47" spans="1:16">
      <c r="A47" s="10">
        <v>12165894</v>
      </c>
      <c r="B47" s="10" t="s">
        <v>8</v>
      </c>
      <c r="C47" s="11" t="s">
        <v>61</v>
      </c>
      <c r="D47" s="10">
        <v>69</v>
      </c>
      <c r="E47" s="10" t="s">
        <v>10</v>
      </c>
      <c r="F47" s="10">
        <v>82</v>
      </c>
      <c r="G47" s="10" t="s">
        <v>12</v>
      </c>
      <c r="H47" s="10">
        <v>70</v>
      </c>
      <c r="I47" s="10" t="s">
        <v>12</v>
      </c>
      <c r="J47" s="10">
        <v>64</v>
      </c>
      <c r="K47" s="10" t="s">
        <v>20</v>
      </c>
      <c r="L47" s="10">
        <v>87</v>
      </c>
      <c r="M47" s="10" t="s">
        <v>12</v>
      </c>
      <c r="N47" s="10">
        <f t="shared" si="1"/>
        <v>372</v>
      </c>
      <c r="O47" s="10">
        <f t="shared" si="0"/>
        <v>74.400000000000006</v>
      </c>
      <c r="P47" s="10" t="s">
        <v>13</v>
      </c>
    </row>
    <row r="48" spans="1:16">
      <c r="A48" s="10">
        <v>12165895</v>
      </c>
      <c r="B48" s="10" t="s">
        <v>23</v>
      </c>
      <c r="C48" s="11" t="s">
        <v>62</v>
      </c>
      <c r="D48" s="10">
        <v>44</v>
      </c>
      <c r="E48" s="10" t="s">
        <v>32</v>
      </c>
      <c r="F48" s="10">
        <v>68</v>
      </c>
      <c r="G48" s="10" t="s">
        <v>22</v>
      </c>
      <c r="H48" s="10">
        <v>39</v>
      </c>
      <c r="I48" s="10" t="s">
        <v>25</v>
      </c>
      <c r="J48" s="10">
        <v>40</v>
      </c>
      <c r="K48" s="10" t="s">
        <v>25</v>
      </c>
      <c r="L48" s="10">
        <v>66</v>
      </c>
      <c r="M48" s="10" t="s">
        <v>22</v>
      </c>
      <c r="N48" s="10">
        <f t="shared" si="1"/>
        <v>257</v>
      </c>
      <c r="O48" s="10">
        <f t="shared" si="0"/>
        <v>51.4</v>
      </c>
      <c r="P48" s="10" t="s">
        <v>13</v>
      </c>
    </row>
    <row r="49" spans="1:16">
      <c r="A49" s="10">
        <v>12165896</v>
      </c>
      <c r="B49" s="10" t="s">
        <v>23</v>
      </c>
      <c r="C49" s="11" t="s">
        <v>63</v>
      </c>
      <c r="D49" s="10">
        <v>75</v>
      </c>
      <c r="E49" s="10" t="s">
        <v>20</v>
      </c>
      <c r="F49" s="10">
        <v>74</v>
      </c>
      <c r="G49" s="10" t="s">
        <v>10</v>
      </c>
      <c r="H49" s="10">
        <v>58</v>
      </c>
      <c r="I49" s="10" t="s">
        <v>10</v>
      </c>
      <c r="J49" s="10">
        <v>47</v>
      </c>
      <c r="K49" s="10" t="s">
        <v>22</v>
      </c>
      <c r="L49" s="10">
        <v>76</v>
      </c>
      <c r="M49" s="10" t="s">
        <v>20</v>
      </c>
      <c r="N49" s="10">
        <f t="shared" si="1"/>
        <v>330</v>
      </c>
      <c r="O49" s="10">
        <f t="shared" si="0"/>
        <v>66</v>
      </c>
      <c r="P49" s="10" t="s">
        <v>13</v>
      </c>
    </row>
    <row r="50" spans="1:16">
      <c r="A50" s="10">
        <v>12165897</v>
      </c>
      <c r="B50" s="10" t="s">
        <v>23</v>
      </c>
      <c r="C50" s="11" t="s">
        <v>64</v>
      </c>
      <c r="D50" s="10">
        <v>77</v>
      </c>
      <c r="E50" s="10" t="s">
        <v>20</v>
      </c>
      <c r="F50" s="10">
        <v>89</v>
      </c>
      <c r="G50" s="10" t="s">
        <v>11</v>
      </c>
      <c r="H50" s="10">
        <v>69</v>
      </c>
      <c r="I50" s="10" t="s">
        <v>20</v>
      </c>
      <c r="J50" s="10">
        <v>95</v>
      </c>
      <c r="K50" s="10" t="s">
        <v>15</v>
      </c>
      <c r="L50" s="10">
        <v>95</v>
      </c>
      <c r="M50" s="10" t="s">
        <v>15</v>
      </c>
      <c r="N50" s="10">
        <f t="shared" si="1"/>
        <v>425</v>
      </c>
      <c r="O50" s="10">
        <f t="shared" si="0"/>
        <v>85</v>
      </c>
      <c r="P50" s="10" t="s">
        <v>13</v>
      </c>
    </row>
    <row r="51" spans="1:16">
      <c r="A51" s="10">
        <v>12165898</v>
      </c>
      <c r="B51" s="10" t="s">
        <v>23</v>
      </c>
      <c r="C51" s="11" t="s">
        <v>65</v>
      </c>
      <c r="D51" s="10">
        <v>78</v>
      </c>
      <c r="E51" s="10" t="s">
        <v>20</v>
      </c>
      <c r="F51" s="10">
        <v>83</v>
      </c>
      <c r="G51" s="10" t="s">
        <v>12</v>
      </c>
      <c r="H51" s="10">
        <v>50</v>
      </c>
      <c r="I51" s="10" t="s">
        <v>22</v>
      </c>
      <c r="J51" s="10">
        <v>49</v>
      </c>
      <c r="K51" s="10" t="s">
        <v>10</v>
      </c>
      <c r="L51" s="10">
        <v>73</v>
      </c>
      <c r="M51" s="10" t="s">
        <v>10</v>
      </c>
      <c r="N51" s="10">
        <f t="shared" si="1"/>
        <v>333</v>
      </c>
      <c r="O51" s="10">
        <f t="shared" si="0"/>
        <v>66.599999999999994</v>
      </c>
      <c r="P51" s="10" t="s">
        <v>13</v>
      </c>
    </row>
    <row r="52" spans="1:16">
      <c r="A52" s="10">
        <v>12165899</v>
      </c>
      <c r="B52" s="10" t="s">
        <v>23</v>
      </c>
      <c r="C52" s="11" t="s">
        <v>66</v>
      </c>
      <c r="D52" s="10">
        <v>71</v>
      </c>
      <c r="E52" s="10" t="s">
        <v>10</v>
      </c>
      <c r="F52" s="10">
        <v>83</v>
      </c>
      <c r="G52" s="10" t="s">
        <v>12</v>
      </c>
      <c r="H52" s="10">
        <v>78</v>
      </c>
      <c r="I52" s="10" t="s">
        <v>12</v>
      </c>
      <c r="J52" s="10">
        <v>61</v>
      </c>
      <c r="K52" s="10" t="s">
        <v>20</v>
      </c>
      <c r="L52" s="10">
        <v>88</v>
      </c>
      <c r="M52" s="10" t="s">
        <v>12</v>
      </c>
      <c r="N52" s="10">
        <f t="shared" si="1"/>
        <v>381</v>
      </c>
      <c r="O52" s="10">
        <f t="shared" si="0"/>
        <v>76.2</v>
      </c>
      <c r="P52" s="10" t="s">
        <v>13</v>
      </c>
    </row>
    <row r="53" spans="1:16">
      <c r="A53" s="10">
        <v>12165900</v>
      </c>
      <c r="B53" s="10" t="s">
        <v>23</v>
      </c>
      <c r="C53" s="11" t="s">
        <v>67</v>
      </c>
      <c r="D53" s="10">
        <v>51</v>
      </c>
      <c r="E53" s="10" t="s">
        <v>32</v>
      </c>
      <c r="F53" s="10">
        <v>75</v>
      </c>
      <c r="G53" s="10" t="s">
        <v>10</v>
      </c>
      <c r="H53" s="10">
        <v>25</v>
      </c>
      <c r="I53" s="10" t="s">
        <v>68</v>
      </c>
      <c r="J53" s="10">
        <v>41</v>
      </c>
      <c r="K53" s="10" t="s">
        <v>25</v>
      </c>
      <c r="L53" s="10">
        <v>59</v>
      </c>
      <c r="M53" s="10" t="s">
        <v>22</v>
      </c>
      <c r="N53" s="10">
        <f t="shared" si="1"/>
        <v>251</v>
      </c>
      <c r="O53" s="10">
        <f t="shared" si="0"/>
        <v>50.2</v>
      </c>
      <c r="P53" s="10" t="s">
        <v>13</v>
      </c>
    </row>
    <row r="54" spans="1:16">
      <c r="A54" s="10">
        <v>12165901</v>
      </c>
      <c r="B54" s="10" t="s">
        <v>23</v>
      </c>
      <c r="C54" s="11" t="s">
        <v>69</v>
      </c>
      <c r="D54" s="10">
        <v>85</v>
      </c>
      <c r="E54" s="10" t="s">
        <v>11</v>
      </c>
      <c r="F54" s="10">
        <v>93</v>
      </c>
      <c r="G54" s="10" t="s">
        <v>15</v>
      </c>
      <c r="H54" s="10">
        <v>92</v>
      </c>
      <c r="I54" s="10" t="s">
        <v>15</v>
      </c>
      <c r="J54" s="10">
        <v>70</v>
      </c>
      <c r="K54" s="10" t="s">
        <v>12</v>
      </c>
      <c r="L54" s="10">
        <v>77</v>
      </c>
      <c r="M54" s="10" t="s">
        <v>20</v>
      </c>
      <c r="N54" s="10">
        <f t="shared" si="1"/>
        <v>417</v>
      </c>
      <c r="O54" s="10">
        <f t="shared" si="0"/>
        <v>83.4</v>
      </c>
      <c r="P54" s="10" t="s">
        <v>13</v>
      </c>
    </row>
    <row r="55" spans="1:16">
      <c r="A55" s="10">
        <v>12165902</v>
      </c>
      <c r="B55" s="10" t="s">
        <v>23</v>
      </c>
      <c r="C55" s="11" t="s">
        <v>70</v>
      </c>
      <c r="D55" s="10">
        <v>81</v>
      </c>
      <c r="E55" s="10" t="s">
        <v>12</v>
      </c>
      <c r="F55" s="10">
        <v>87</v>
      </c>
      <c r="G55" s="10" t="s">
        <v>11</v>
      </c>
      <c r="H55" s="10">
        <v>88</v>
      </c>
      <c r="I55" s="10" t="s">
        <v>11</v>
      </c>
      <c r="J55" s="10">
        <v>82</v>
      </c>
      <c r="K55" s="10" t="s">
        <v>11</v>
      </c>
      <c r="L55" s="10">
        <v>92</v>
      </c>
      <c r="M55" s="10" t="s">
        <v>11</v>
      </c>
      <c r="N55" s="10">
        <f t="shared" si="1"/>
        <v>430</v>
      </c>
      <c r="O55" s="10">
        <f t="shared" si="0"/>
        <v>86</v>
      </c>
      <c r="P55" s="10" t="s">
        <v>13</v>
      </c>
    </row>
    <row r="56" spans="1:16">
      <c r="A56" s="10">
        <v>12165903</v>
      </c>
      <c r="B56" s="10" t="s">
        <v>23</v>
      </c>
      <c r="C56" s="11" t="s">
        <v>71</v>
      </c>
      <c r="D56" s="10">
        <v>68</v>
      </c>
      <c r="E56" s="10" t="s">
        <v>10</v>
      </c>
      <c r="F56" s="10">
        <v>84</v>
      </c>
      <c r="G56" s="10" t="s">
        <v>12</v>
      </c>
      <c r="H56" s="10">
        <v>80</v>
      </c>
      <c r="I56" s="10" t="s">
        <v>12</v>
      </c>
      <c r="J56" s="10">
        <v>80</v>
      </c>
      <c r="K56" s="10" t="s">
        <v>11</v>
      </c>
      <c r="L56" s="10">
        <v>85</v>
      </c>
      <c r="M56" s="10" t="s">
        <v>12</v>
      </c>
      <c r="N56" s="10">
        <f t="shared" si="1"/>
        <v>397</v>
      </c>
      <c r="O56" s="10">
        <f t="shared" si="0"/>
        <v>79.400000000000006</v>
      </c>
      <c r="P56" s="10" t="s">
        <v>13</v>
      </c>
    </row>
    <row r="57" spans="1:16">
      <c r="A57" s="10">
        <v>12165904</v>
      </c>
      <c r="B57" s="10" t="s">
        <v>23</v>
      </c>
      <c r="C57" s="11" t="s">
        <v>72</v>
      </c>
      <c r="D57" s="10">
        <v>73</v>
      </c>
      <c r="E57" s="10" t="s">
        <v>10</v>
      </c>
      <c r="F57" s="10">
        <v>81</v>
      </c>
      <c r="G57" s="10" t="s">
        <v>12</v>
      </c>
      <c r="H57" s="10">
        <v>91</v>
      </c>
      <c r="I57" s="10" t="s">
        <v>15</v>
      </c>
      <c r="J57" s="10">
        <v>65</v>
      </c>
      <c r="K57" s="10" t="s">
        <v>20</v>
      </c>
      <c r="L57" s="10">
        <v>89</v>
      </c>
      <c r="M57" s="10" t="s">
        <v>11</v>
      </c>
      <c r="N57" s="10">
        <f t="shared" si="1"/>
        <v>399</v>
      </c>
      <c r="O57" s="10">
        <f t="shared" si="0"/>
        <v>79.8</v>
      </c>
      <c r="P57" s="10" t="s">
        <v>13</v>
      </c>
    </row>
    <row r="58" spans="1:16">
      <c r="A58" s="10">
        <v>12165905</v>
      </c>
      <c r="B58" s="10" t="s">
        <v>23</v>
      </c>
      <c r="C58" s="11" t="s">
        <v>73</v>
      </c>
      <c r="D58" s="10">
        <v>75</v>
      </c>
      <c r="E58" s="10" t="s">
        <v>20</v>
      </c>
      <c r="F58" s="10">
        <v>79</v>
      </c>
      <c r="G58" s="10" t="s">
        <v>20</v>
      </c>
      <c r="H58" s="10">
        <v>53</v>
      </c>
      <c r="I58" s="10" t="s">
        <v>10</v>
      </c>
      <c r="J58" s="10">
        <v>64</v>
      </c>
      <c r="K58" s="10" t="s">
        <v>20</v>
      </c>
      <c r="L58" s="10">
        <v>82</v>
      </c>
      <c r="M58" s="10" t="s">
        <v>12</v>
      </c>
      <c r="N58" s="10">
        <f t="shared" si="1"/>
        <v>353</v>
      </c>
      <c r="O58" s="10">
        <f t="shared" si="0"/>
        <v>70.599999999999994</v>
      </c>
      <c r="P58" s="10" t="s">
        <v>13</v>
      </c>
    </row>
    <row r="59" spans="1:16">
      <c r="A59" s="10">
        <v>12165906</v>
      </c>
      <c r="B59" s="10" t="s">
        <v>23</v>
      </c>
      <c r="C59" s="11" t="s">
        <v>74</v>
      </c>
      <c r="D59" s="10">
        <v>79</v>
      </c>
      <c r="E59" s="10" t="s">
        <v>20</v>
      </c>
      <c r="F59" s="10">
        <v>77</v>
      </c>
      <c r="G59" s="10" t="s">
        <v>20</v>
      </c>
      <c r="H59" s="10">
        <v>74</v>
      </c>
      <c r="I59" s="10" t="s">
        <v>12</v>
      </c>
      <c r="J59" s="10">
        <v>69</v>
      </c>
      <c r="K59" s="10" t="s">
        <v>12</v>
      </c>
      <c r="L59" s="10">
        <v>91</v>
      </c>
      <c r="M59" s="10" t="s">
        <v>11</v>
      </c>
      <c r="N59" s="10">
        <f t="shared" si="1"/>
        <v>390</v>
      </c>
      <c r="O59" s="10">
        <f t="shared" si="0"/>
        <v>78</v>
      </c>
      <c r="P59" s="10" t="s">
        <v>13</v>
      </c>
    </row>
    <row r="60" spans="1:16">
      <c r="A60" s="10">
        <v>12165907</v>
      </c>
      <c r="B60" s="10" t="s">
        <v>23</v>
      </c>
      <c r="C60" s="11" t="s">
        <v>75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>
        <f t="shared" si="1"/>
        <v>0</v>
      </c>
      <c r="O60" s="14">
        <f t="shared" si="0"/>
        <v>0</v>
      </c>
      <c r="P60" s="14" t="s">
        <v>46</v>
      </c>
    </row>
    <row r="61" spans="1:16">
      <c r="A61" s="10">
        <v>12165908</v>
      </c>
      <c r="B61" s="10" t="s">
        <v>23</v>
      </c>
      <c r="C61" s="11" t="s">
        <v>76</v>
      </c>
      <c r="D61" s="10">
        <v>48</v>
      </c>
      <c r="E61" s="10" t="s">
        <v>32</v>
      </c>
      <c r="F61" s="10">
        <v>57</v>
      </c>
      <c r="G61" s="10" t="s">
        <v>25</v>
      </c>
      <c r="H61" s="10">
        <v>33</v>
      </c>
      <c r="I61" s="10" t="s">
        <v>32</v>
      </c>
      <c r="J61" s="10">
        <v>33</v>
      </c>
      <c r="K61" s="10" t="s">
        <v>32</v>
      </c>
      <c r="L61" s="10">
        <v>60</v>
      </c>
      <c r="M61" s="10" t="s">
        <v>22</v>
      </c>
      <c r="N61" s="10">
        <f t="shared" si="1"/>
        <v>231</v>
      </c>
      <c r="O61" s="10">
        <f t="shared" si="0"/>
        <v>46.2</v>
      </c>
      <c r="P61" s="10" t="s">
        <v>13</v>
      </c>
    </row>
    <row r="62" spans="1:16">
      <c r="A62" s="10">
        <v>12165909</v>
      </c>
      <c r="B62" s="10" t="s">
        <v>23</v>
      </c>
      <c r="C62" s="11" t="s">
        <v>77</v>
      </c>
      <c r="D62" s="10">
        <v>74</v>
      </c>
      <c r="E62" s="10" t="s">
        <v>20</v>
      </c>
      <c r="F62" s="10">
        <v>75</v>
      </c>
      <c r="G62" s="10" t="s">
        <v>10</v>
      </c>
      <c r="H62" s="10">
        <v>78</v>
      </c>
      <c r="I62" s="10" t="s">
        <v>12</v>
      </c>
      <c r="J62" s="10">
        <v>63</v>
      </c>
      <c r="K62" s="10" t="s">
        <v>20</v>
      </c>
      <c r="L62" s="10">
        <v>81</v>
      </c>
      <c r="M62" s="10" t="s">
        <v>20</v>
      </c>
      <c r="N62" s="10">
        <f t="shared" si="1"/>
        <v>371</v>
      </c>
      <c r="O62" s="10">
        <f t="shared" si="0"/>
        <v>74.2</v>
      </c>
      <c r="P62" s="10" t="s">
        <v>13</v>
      </c>
    </row>
    <row r="63" spans="1:16">
      <c r="A63" s="10">
        <v>12165910</v>
      </c>
      <c r="B63" s="10" t="s">
        <v>8</v>
      </c>
      <c r="C63" s="11" t="s">
        <v>78</v>
      </c>
      <c r="D63" s="10">
        <v>63</v>
      </c>
      <c r="E63" s="10" t="s">
        <v>22</v>
      </c>
      <c r="F63" s="10">
        <v>77</v>
      </c>
      <c r="G63" s="10" t="s">
        <v>20</v>
      </c>
      <c r="H63" s="10">
        <v>58</v>
      </c>
      <c r="I63" s="10" t="s">
        <v>10</v>
      </c>
      <c r="J63" s="10">
        <v>44</v>
      </c>
      <c r="K63" s="10" t="s">
        <v>22</v>
      </c>
      <c r="L63" s="10">
        <v>71</v>
      </c>
      <c r="M63" s="10" t="s">
        <v>10</v>
      </c>
      <c r="N63" s="10">
        <f t="shared" si="1"/>
        <v>313</v>
      </c>
      <c r="O63" s="10">
        <f t="shared" si="0"/>
        <v>62.6</v>
      </c>
      <c r="P63" s="10" t="s">
        <v>13</v>
      </c>
    </row>
    <row r="64" spans="1:16">
      <c r="A64" s="10">
        <v>12165911</v>
      </c>
      <c r="B64" s="10" t="s">
        <v>8</v>
      </c>
      <c r="C64" s="11" t="s">
        <v>79</v>
      </c>
      <c r="D64" s="10">
        <v>85</v>
      </c>
      <c r="E64" s="10" t="s">
        <v>11</v>
      </c>
      <c r="F64" s="10">
        <v>71</v>
      </c>
      <c r="G64" s="10" t="s">
        <v>10</v>
      </c>
      <c r="H64" s="10">
        <v>48</v>
      </c>
      <c r="I64" s="10" t="s">
        <v>22</v>
      </c>
      <c r="J64" s="10">
        <v>45</v>
      </c>
      <c r="K64" s="10" t="s">
        <v>22</v>
      </c>
      <c r="L64" s="10">
        <v>70</v>
      </c>
      <c r="M64" s="10" t="s">
        <v>10</v>
      </c>
      <c r="N64" s="10">
        <f t="shared" si="1"/>
        <v>319</v>
      </c>
      <c r="O64" s="10">
        <f t="shared" si="0"/>
        <v>63.8</v>
      </c>
      <c r="P64" s="10" t="s">
        <v>13</v>
      </c>
    </row>
    <row r="65" spans="1:16">
      <c r="A65" s="10">
        <v>12165912</v>
      </c>
      <c r="B65" s="10" t="s">
        <v>8</v>
      </c>
      <c r="C65" s="11" t="s">
        <v>80</v>
      </c>
      <c r="D65" s="10">
        <v>88</v>
      </c>
      <c r="E65" s="10" t="s">
        <v>11</v>
      </c>
      <c r="F65" s="10">
        <v>89</v>
      </c>
      <c r="G65" s="10" t="s">
        <v>11</v>
      </c>
      <c r="H65" s="10">
        <v>65</v>
      </c>
      <c r="I65" s="10" t="s">
        <v>20</v>
      </c>
      <c r="J65" s="10">
        <v>69</v>
      </c>
      <c r="K65" s="10" t="s">
        <v>12</v>
      </c>
      <c r="L65" s="10">
        <v>77</v>
      </c>
      <c r="M65" s="10" t="s">
        <v>20</v>
      </c>
      <c r="N65" s="10">
        <f t="shared" si="1"/>
        <v>388</v>
      </c>
      <c r="O65" s="10">
        <f t="shared" si="0"/>
        <v>77.599999999999994</v>
      </c>
      <c r="P65" s="10" t="s">
        <v>13</v>
      </c>
    </row>
    <row r="66" spans="1:16">
      <c r="A66" s="10">
        <v>12165913</v>
      </c>
      <c r="B66" s="10" t="s">
        <v>8</v>
      </c>
      <c r="C66" s="11" t="s">
        <v>81</v>
      </c>
      <c r="D66" s="10">
        <v>71</v>
      </c>
      <c r="E66" s="10" t="s">
        <v>10</v>
      </c>
      <c r="F66" s="10">
        <v>72</v>
      </c>
      <c r="G66" s="10" t="s">
        <v>10</v>
      </c>
      <c r="H66" s="10">
        <v>53</v>
      </c>
      <c r="I66" s="10" t="s">
        <v>10</v>
      </c>
      <c r="J66" s="10">
        <v>60</v>
      </c>
      <c r="K66" s="10" t="s">
        <v>20</v>
      </c>
      <c r="L66" s="10">
        <v>84</v>
      </c>
      <c r="M66" s="10" t="s">
        <v>12</v>
      </c>
      <c r="N66" s="10">
        <f t="shared" si="1"/>
        <v>340</v>
      </c>
      <c r="O66" s="10">
        <f t="shared" si="0"/>
        <v>68</v>
      </c>
      <c r="P66" s="10" t="s">
        <v>13</v>
      </c>
    </row>
    <row r="67" spans="1:16">
      <c r="A67" s="10">
        <v>12165914</v>
      </c>
      <c r="B67" s="10" t="s">
        <v>8</v>
      </c>
      <c r="C67" s="11" t="s">
        <v>82</v>
      </c>
      <c r="D67" s="10">
        <v>89</v>
      </c>
      <c r="E67" s="10" t="s">
        <v>11</v>
      </c>
      <c r="F67" s="10">
        <v>85</v>
      </c>
      <c r="G67" s="10" t="s">
        <v>12</v>
      </c>
      <c r="H67" s="10">
        <v>77</v>
      </c>
      <c r="I67" s="10" t="s">
        <v>12</v>
      </c>
      <c r="J67" s="10">
        <v>66</v>
      </c>
      <c r="K67" s="10" t="s">
        <v>12</v>
      </c>
      <c r="L67" s="10">
        <v>94</v>
      </c>
      <c r="M67" s="10" t="s">
        <v>11</v>
      </c>
      <c r="N67" s="10">
        <f t="shared" si="1"/>
        <v>411</v>
      </c>
      <c r="O67" s="10">
        <f t="shared" si="0"/>
        <v>82.2</v>
      </c>
      <c r="P67" s="10" t="s">
        <v>13</v>
      </c>
    </row>
    <row r="68" spans="1:16">
      <c r="A68" s="10">
        <v>12165915</v>
      </c>
      <c r="B68" s="10" t="s">
        <v>8</v>
      </c>
      <c r="C68" s="11" t="s">
        <v>83</v>
      </c>
      <c r="D68" s="10">
        <v>83</v>
      </c>
      <c r="E68" s="10" t="s">
        <v>12</v>
      </c>
      <c r="F68" s="10">
        <v>73</v>
      </c>
      <c r="G68" s="10" t="s">
        <v>10</v>
      </c>
      <c r="H68" s="10">
        <v>46</v>
      </c>
      <c r="I68" s="10" t="s">
        <v>22</v>
      </c>
      <c r="J68" s="10">
        <v>55</v>
      </c>
      <c r="K68" s="10" t="s">
        <v>10</v>
      </c>
      <c r="L68" s="10">
        <v>62</v>
      </c>
      <c r="M68" s="10" t="s">
        <v>22</v>
      </c>
      <c r="N68" s="10">
        <f t="shared" si="1"/>
        <v>319</v>
      </c>
      <c r="O68" s="10">
        <f t="shared" si="0"/>
        <v>63.8</v>
      </c>
      <c r="P68" s="10" t="s">
        <v>13</v>
      </c>
    </row>
    <row r="69" spans="1:16">
      <c r="A69" s="10">
        <v>12165916</v>
      </c>
      <c r="B69" s="10" t="s">
        <v>8</v>
      </c>
      <c r="C69" s="11" t="s">
        <v>84</v>
      </c>
      <c r="D69" s="10">
        <v>88</v>
      </c>
      <c r="E69" s="10" t="s">
        <v>11</v>
      </c>
      <c r="F69" s="10">
        <v>82</v>
      </c>
      <c r="G69" s="10" t="s">
        <v>12</v>
      </c>
      <c r="H69" s="10">
        <v>50</v>
      </c>
      <c r="I69" s="10" t="s">
        <v>22</v>
      </c>
      <c r="J69" s="10">
        <v>49</v>
      </c>
      <c r="K69" s="10" t="s">
        <v>10</v>
      </c>
      <c r="L69" s="10">
        <v>88</v>
      </c>
      <c r="M69" s="10" t="s">
        <v>12</v>
      </c>
      <c r="N69" s="10">
        <f t="shared" si="1"/>
        <v>357</v>
      </c>
      <c r="O69" s="10">
        <f t="shared" si="0"/>
        <v>71.400000000000006</v>
      </c>
      <c r="P69" s="10" t="s">
        <v>13</v>
      </c>
    </row>
    <row r="70" spans="1:16">
      <c r="A70" s="10">
        <v>12165917</v>
      </c>
      <c r="B70" s="10" t="s">
        <v>8</v>
      </c>
      <c r="C70" s="11" t="s">
        <v>85</v>
      </c>
      <c r="D70" s="10">
        <v>92</v>
      </c>
      <c r="E70" s="10" t="s">
        <v>15</v>
      </c>
      <c r="F70" s="10">
        <v>87</v>
      </c>
      <c r="G70" s="10" t="s">
        <v>11</v>
      </c>
      <c r="H70" s="10">
        <v>60</v>
      </c>
      <c r="I70" s="10" t="s">
        <v>20</v>
      </c>
      <c r="J70" s="10">
        <v>66</v>
      </c>
      <c r="K70" s="10" t="s">
        <v>12</v>
      </c>
      <c r="L70" s="10">
        <v>89</v>
      </c>
      <c r="M70" s="10" t="s">
        <v>11</v>
      </c>
      <c r="N70" s="10">
        <f t="shared" si="1"/>
        <v>394</v>
      </c>
      <c r="O70" s="10">
        <f t="shared" ref="O70:O120" si="2">ROUNDUP(N70/5,2)</f>
        <v>78.8</v>
      </c>
      <c r="P70" s="10" t="s">
        <v>13</v>
      </c>
    </row>
    <row r="71" spans="1:16">
      <c r="A71" s="10">
        <v>12165918</v>
      </c>
      <c r="B71" s="10" t="s">
        <v>8</v>
      </c>
      <c r="C71" s="11" t="s">
        <v>86</v>
      </c>
      <c r="D71" s="10">
        <v>91</v>
      </c>
      <c r="E71" s="10" t="s">
        <v>15</v>
      </c>
      <c r="F71" s="10">
        <v>85</v>
      </c>
      <c r="G71" s="10" t="s">
        <v>12</v>
      </c>
      <c r="H71" s="10">
        <v>63</v>
      </c>
      <c r="I71" s="10" t="s">
        <v>20</v>
      </c>
      <c r="J71" s="10">
        <v>68</v>
      </c>
      <c r="K71" s="10" t="s">
        <v>12</v>
      </c>
      <c r="L71" s="10">
        <v>82</v>
      </c>
      <c r="M71" s="10" t="s">
        <v>12</v>
      </c>
      <c r="N71" s="10">
        <f t="shared" ref="N71:N120" si="3">D71+F71+H71+J71+L71</f>
        <v>389</v>
      </c>
      <c r="O71" s="10">
        <f t="shared" si="2"/>
        <v>77.8</v>
      </c>
      <c r="P71" s="10" t="s">
        <v>13</v>
      </c>
    </row>
    <row r="72" spans="1:16">
      <c r="A72" s="10">
        <v>12165919</v>
      </c>
      <c r="B72" s="10" t="s">
        <v>8</v>
      </c>
      <c r="C72" s="11" t="s">
        <v>87</v>
      </c>
      <c r="D72" s="10">
        <v>92</v>
      </c>
      <c r="E72" s="10" t="s">
        <v>15</v>
      </c>
      <c r="F72" s="10">
        <v>90</v>
      </c>
      <c r="G72" s="10" t="s">
        <v>11</v>
      </c>
      <c r="H72" s="10">
        <v>69</v>
      </c>
      <c r="I72" s="10" t="s">
        <v>20</v>
      </c>
      <c r="J72" s="10">
        <v>75</v>
      </c>
      <c r="K72" s="10" t="s">
        <v>11</v>
      </c>
      <c r="L72" s="10">
        <v>77</v>
      </c>
      <c r="M72" s="10" t="s">
        <v>20</v>
      </c>
      <c r="N72" s="10">
        <f t="shared" si="3"/>
        <v>403</v>
      </c>
      <c r="O72" s="10">
        <f t="shared" si="2"/>
        <v>80.599999999999994</v>
      </c>
      <c r="P72" s="10" t="s">
        <v>13</v>
      </c>
    </row>
    <row r="73" spans="1:16">
      <c r="A73" s="10">
        <v>12165920</v>
      </c>
      <c r="B73" s="10" t="s">
        <v>8</v>
      </c>
      <c r="C73" s="11" t="s">
        <v>88</v>
      </c>
      <c r="D73" s="10">
        <v>81</v>
      </c>
      <c r="E73" s="10" t="s">
        <v>12</v>
      </c>
      <c r="F73" s="10">
        <v>69</v>
      </c>
      <c r="G73" s="10" t="s">
        <v>10</v>
      </c>
      <c r="H73" s="10">
        <v>64</v>
      </c>
      <c r="I73" s="10" t="s">
        <v>20</v>
      </c>
      <c r="J73" s="10">
        <v>60</v>
      </c>
      <c r="K73" s="10" t="s">
        <v>20</v>
      </c>
      <c r="L73" s="10">
        <v>82</v>
      </c>
      <c r="M73" s="10" t="s">
        <v>12</v>
      </c>
      <c r="N73" s="10">
        <f t="shared" si="3"/>
        <v>356</v>
      </c>
      <c r="O73" s="10">
        <f t="shared" si="2"/>
        <v>71.2</v>
      </c>
      <c r="P73" s="10" t="s">
        <v>13</v>
      </c>
    </row>
    <row r="74" spans="1:16">
      <c r="A74" s="10">
        <v>12165921</v>
      </c>
      <c r="B74" s="10" t="s">
        <v>8</v>
      </c>
      <c r="C74" s="11" t="s">
        <v>89</v>
      </c>
      <c r="D74" s="10">
        <v>74</v>
      </c>
      <c r="E74" s="10" t="s">
        <v>20</v>
      </c>
      <c r="F74" s="10">
        <v>74</v>
      </c>
      <c r="G74" s="10" t="s">
        <v>10</v>
      </c>
      <c r="H74" s="10">
        <v>46</v>
      </c>
      <c r="I74" s="10" t="s">
        <v>22</v>
      </c>
      <c r="J74" s="10">
        <v>48</v>
      </c>
      <c r="K74" s="10" t="s">
        <v>22</v>
      </c>
      <c r="L74" s="10">
        <v>63</v>
      </c>
      <c r="M74" s="10" t="s">
        <v>22</v>
      </c>
      <c r="N74" s="10">
        <f t="shared" si="3"/>
        <v>305</v>
      </c>
      <c r="O74" s="10">
        <f t="shared" si="2"/>
        <v>61</v>
      </c>
      <c r="P74" s="10" t="s">
        <v>13</v>
      </c>
    </row>
    <row r="75" spans="1:16">
      <c r="A75" s="10">
        <v>12165922</v>
      </c>
      <c r="B75" s="10" t="s">
        <v>8</v>
      </c>
      <c r="C75" s="11" t="s">
        <v>90</v>
      </c>
      <c r="D75" s="10">
        <v>82</v>
      </c>
      <c r="E75" s="10" t="s">
        <v>12</v>
      </c>
      <c r="F75" s="10">
        <v>67</v>
      </c>
      <c r="G75" s="10" t="s">
        <v>22</v>
      </c>
      <c r="H75" s="10">
        <v>45</v>
      </c>
      <c r="I75" s="10" t="s">
        <v>22</v>
      </c>
      <c r="J75" s="10">
        <v>41</v>
      </c>
      <c r="K75" s="10" t="s">
        <v>25</v>
      </c>
      <c r="L75" s="10">
        <v>63</v>
      </c>
      <c r="M75" s="10" t="s">
        <v>22</v>
      </c>
      <c r="N75" s="10">
        <f t="shared" si="3"/>
        <v>298</v>
      </c>
      <c r="O75" s="10">
        <f t="shared" si="2"/>
        <v>59.6</v>
      </c>
      <c r="P75" s="10" t="s">
        <v>13</v>
      </c>
    </row>
    <row r="76" spans="1:16">
      <c r="A76" s="10">
        <v>12165923</v>
      </c>
      <c r="B76" s="10" t="s">
        <v>8</v>
      </c>
      <c r="C76" s="11" t="s">
        <v>91</v>
      </c>
      <c r="D76" s="10">
        <v>78</v>
      </c>
      <c r="E76" s="10" t="s">
        <v>20</v>
      </c>
      <c r="F76" s="10">
        <v>72</v>
      </c>
      <c r="G76" s="10" t="s">
        <v>10</v>
      </c>
      <c r="H76" s="10">
        <v>37</v>
      </c>
      <c r="I76" s="10" t="s">
        <v>25</v>
      </c>
      <c r="J76" s="10">
        <v>54</v>
      </c>
      <c r="K76" s="10" t="s">
        <v>10</v>
      </c>
      <c r="L76" s="10">
        <v>70</v>
      </c>
      <c r="M76" s="10" t="s">
        <v>10</v>
      </c>
      <c r="N76" s="10">
        <f t="shared" si="3"/>
        <v>311</v>
      </c>
      <c r="O76" s="10">
        <f t="shared" si="2"/>
        <v>62.2</v>
      </c>
      <c r="P76" s="10" t="s">
        <v>13</v>
      </c>
    </row>
    <row r="77" spans="1:16">
      <c r="A77" s="10">
        <v>12165924</v>
      </c>
      <c r="B77" s="10" t="s">
        <v>23</v>
      </c>
      <c r="C77" s="11" t="s">
        <v>92</v>
      </c>
      <c r="D77" s="10">
        <v>83</v>
      </c>
      <c r="E77" s="10" t="s">
        <v>12</v>
      </c>
      <c r="F77" s="10">
        <v>67</v>
      </c>
      <c r="G77" s="10" t="s">
        <v>22</v>
      </c>
      <c r="H77" s="10">
        <v>76</v>
      </c>
      <c r="I77" s="10" t="s">
        <v>12</v>
      </c>
      <c r="J77" s="10">
        <v>65</v>
      </c>
      <c r="K77" s="10" t="s">
        <v>20</v>
      </c>
      <c r="L77" s="10">
        <v>83</v>
      </c>
      <c r="M77" s="10" t="s">
        <v>12</v>
      </c>
      <c r="N77" s="10">
        <f t="shared" si="3"/>
        <v>374</v>
      </c>
      <c r="O77" s="10">
        <f t="shared" si="2"/>
        <v>74.8</v>
      </c>
      <c r="P77" s="10" t="s">
        <v>13</v>
      </c>
    </row>
    <row r="78" spans="1:16">
      <c r="A78" s="10">
        <v>12165925</v>
      </c>
      <c r="B78" s="10" t="s">
        <v>23</v>
      </c>
      <c r="C78" s="11" t="s">
        <v>93</v>
      </c>
      <c r="D78" s="10">
        <v>76</v>
      </c>
      <c r="E78" s="10" t="s">
        <v>20</v>
      </c>
      <c r="F78" s="10">
        <v>87</v>
      </c>
      <c r="G78" s="10" t="s">
        <v>11</v>
      </c>
      <c r="H78" s="10">
        <v>81</v>
      </c>
      <c r="I78" s="10" t="s">
        <v>11</v>
      </c>
      <c r="J78" s="10">
        <v>77</v>
      </c>
      <c r="K78" s="10" t="s">
        <v>11</v>
      </c>
      <c r="L78" s="10">
        <v>78</v>
      </c>
      <c r="M78" s="10" t="s">
        <v>20</v>
      </c>
      <c r="N78" s="10">
        <f t="shared" si="3"/>
        <v>399</v>
      </c>
      <c r="O78" s="10">
        <f t="shared" si="2"/>
        <v>79.8</v>
      </c>
      <c r="P78" s="10" t="s">
        <v>13</v>
      </c>
    </row>
    <row r="79" spans="1:16">
      <c r="A79" s="10">
        <v>12165926</v>
      </c>
      <c r="B79" s="10" t="s">
        <v>23</v>
      </c>
      <c r="C79" s="11" t="s">
        <v>94</v>
      </c>
      <c r="D79" s="10">
        <v>81</v>
      </c>
      <c r="E79" s="10" t="s">
        <v>12</v>
      </c>
      <c r="F79" s="10">
        <v>71</v>
      </c>
      <c r="G79" s="10" t="s">
        <v>10</v>
      </c>
      <c r="H79" s="10">
        <v>70</v>
      </c>
      <c r="I79" s="10" t="s">
        <v>12</v>
      </c>
      <c r="J79" s="10">
        <v>53</v>
      </c>
      <c r="K79" s="10" t="s">
        <v>10</v>
      </c>
      <c r="L79" s="10">
        <v>66</v>
      </c>
      <c r="M79" s="10" t="s">
        <v>22</v>
      </c>
      <c r="N79" s="10">
        <f t="shared" si="3"/>
        <v>341</v>
      </c>
      <c r="O79" s="10">
        <f t="shared" si="2"/>
        <v>68.2</v>
      </c>
      <c r="P79" s="10" t="s">
        <v>13</v>
      </c>
    </row>
    <row r="80" spans="1:16">
      <c r="A80" s="10">
        <v>12165927</v>
      </c>
      <c r="B80" s="10" t="s">
        <v>23</v>
      </c>
      <c r="C80" s="11" t="s">
        <v>95</v>
      </c>
      <c r="D80" s="10">
        <v>68</v>
      </c>
      <c r="E80" s="10" t="s">
        <v>10</v>
      </c>
      <c r="F80" s="10">
        <v>76</v>
      </c>
      <c r="G80" s="10" t="s">
        <v>20</v>
      </c>
      <c r="H80" s="10">
        <v>76</v>
      </c>
      <c r="I80" s="10" t="s">
        <v>12</v>
      </c>
      <c r="J80" s="10">
        <v>65</v>
      </c>
      <c r="K80" s="10" t="s">
        <v>20</v>
      </c>
      <c r="L80" s="10">
        <v>70</v>
      </c>
      <c r="M80" s="10" t="s">
        <v>10</v>
      </c>
      <c r="N80" s="10">
        <f t="shared" si="3"/>
        <v>355</v>
      </c>
      <c r="O80" s="10">
        <f t="shared" si="2"/>
        <v>71</v>
      </c>
      <c r="P80" s="10" t="s">
        <v>13</v>
      </c>
    </row>
    <row r="81" spans="1:16">
      <c r="A81" s="10">
        <v>12165928</v>
      </c>
      <c r="B81" s="10" t="s">
        <v>23</v>
      </c>
      <c r="C81" s="11" t="s">
        <v>96</v>
      </c>
      <c r="D81" s="10">
        <v>84</v>
      </c>
      <c r="E81" s="10" t="s">
        <v>12</v>
      </c>
      <c r="F81" s="10">
        <v>91</v>
      </c>
      <c r="G81" s="10" t="s">
        <v>11</v>
      </c>
      <c r="H81" s="10">
        <v>94</v>
      </c>
      <c r="I81" s="10" t="s">
        <v>15</v>
      </c>
      <c r="J81" s="10">
        <v>81</v>
      </c>
      <c r="K81" s="10" t="s">
        <v>11</v>
      </c>
      <c r="L81" s="10">
        <v>90</v>
      </c>
      <c r="M81" s="10" t="s">
        <v>11</v>
      </c>
      <c r="N81" s="10">
        <f t="shared" si="3"/>
        <v>440</v>
      </c>
      <c r="O81" s="10">
        <f t="shared" si="2"/>
        <v>88</v>
      </c>
      <c r="P81" s="10" t="s">
        <v>13</v>
      </c>
    </row>
    <row r="82" spans="1:16">
      <c r="A82" s="10">
        <v>12165929</v>
      </c>
      <c r="B82" s="10" t="s">
        <v>23</v>
      </c>
      <c r="C82" s="11" t="s">
        <v>97</v>
      </c>
      <c r="D82" s="10">
        <v>75</v>
      </c>
      <c r="E82" s="10" t="s">
        <v>20</v>
      </c>
      <c r="F82" s="10">
        <v>68</v>
      </c>
      <c r="G82" s="10" t="s">
        <v>22</v>
      </c>
      <c r="H82" s="10">
        <v>74</v>
      </c>
      <c r="I82" s="10" t="s">
        <v>12</v>
      </c>
      <c r="J82" s="10">
        <v>56</v>
      </c>
      <c r="K82" s="10" t="s">
        <v>10</v>
      </c>
      <c r="L82" s="10">
        <v>87</v>
      </c>
      <c r="M82" s="10" t="s">
        <v>12</v>
      </c>
      <c r="N82" s="10">
        <f t="shared" si="3"/>
        <v>360</v>
      </c>
      <c r="O82" s="10">
        <f t="shared" si="2"/>
        <v>72</v>
      </c>
      <c r="P82" s="10" t="s">
        <v>13</v>
      </c>
    </row>
    <row r="83" spans="1:16">
      <c r="A83" s="10">
        <v>12165930</v>
      </c>
      <c r="B83" s="10" t="s">
        <v>23</v>
      </c>
      <c r="C83" s="11" t="s">
        <v>98</v>
      </c>
      <c r="D83" s="10">
        <v>95</v>
      </c>
      <c r="E83" s="10" t="s">
        <v>15</v>
      </c>
      <c r="F83" s="10">
        <v>94</v>
      </c>
      <c r="G83" s="10" t="s">
        <v>15</v>
      </c>
      <c r="H83" s="10">
        <v>94</v>
      </c>
      <c r="I83" s="10" t="s">
        <v>15</v>
      </c>
      <c r="J83" s="10">
        <v>84</v>
      </c>
      <c r="K83" s="10" t="s">
        <v>11</v>
      </c>
      <c r="L83" s="10">
        <v>95</v>
      </c>
      <c r="M83" s="10" t="s">
        <v>15</v>
      </c>
      <c r="N83" s="10">
        <f t="shared" si="3"/>
        <v>462</v>
      </c>
      <c r="O83" s="10">
        <f t="shared" si="2"/>
        <v>92.4</v>
      </c>
      <c r="P83" s="10" t="s">
        <v>13</v>
      </c>
    </row>
    <row r="84" spans="1:16">
      <c r="A84" s="10">
        <v>12165931</v>
      </c>
      <c r="B84" s="10" t="s">
        <v>23</v>
      </c>
      <c r="C84" s="11" t="s">
        <v>38</v>
      </c>
      <c r="D84" s="10">
        <v>71</v>
      </c>
      <c r="E84" s="10" t="s">
        <v>10</v>
      </c>
      <c r="F84" s="10">
        <v>79</v>
      </c>
      <c r="G84" s="10" t="s">
        <v>20</v>
      </c>
      <c r="H84" s="10">
        <v>44</v>
      </c>
      <c r="I84" s="10" t="s">
        <v>22</v>
      </c>
      <c r="J84" s="10">
        <v>69</v>
      </c>
      <c r="K84" s="10" t="s">
        <v>12</v>
      </c>
      <c r="L84" s="10">
        <v>85</v>
      </c>
      <c r="M84" s="10" t="s">
        <v>12</v>
      </c>
      <c r="N84" s="10">
        <f t="shared" si="3"/>
        <v>348</v>
      </c>
      <c r="O84" s="10">
        <f t="shared" si="2"/>
        <v>69.599999999999994</v>
      </c>
      <c r="P84" s="10" t="s">
        <v>13</v>
      </c>
    </row>
    <row r="85" spans="1:16">
      <c r="A85" s="10">
        <v>12165932</v>
      </c>
      <c r="B85" s="10" t="s">
        <v>23</v>
      </c>
      <c r="C85" s="11" t="s">
        <v>99</v>
      </c>
      <c r="D85" s="10">
        <v>81</v>
      </c>
      <c r="E85" s="10" t="s">
        <v>12</v>
      </c>
      <c r="F85" s="10">
        <v>72</v>
      </c>
      <c r="G85" s="10" t="s">
        <v>10</v>
      </c>
      <c r="H85" s="10">
        <v>60</v>
      </c>
      <c r="I85" s="10" t="s">
        <v>20</v>
      </c>
      <c r="J85" s="10">
        <v>53</v>
      </c>
      <c r="K85" s="10" t="s">
        <v>10</v>
      </c>
      <c r="L85" s="10">
        <v>86</v>
      </c>
      <c r="M85" s="10" t="s">
        <v>12</v>
      </c>
      <c r="N85" s="10">
        <f t="shared" si="3"/>
        <v>352</v>
      </c>
      <c r="O85" s="10">
        <f t="shared" si="2"/>
        <v>70.400000000000006</v>
      </c>
      <c r="P85" s="10" t="s">
        <v>13</v>
      </c>
    </row>
    <row r="86" spans="1:16">
      <c r="A86" s="10">
        <v>12165933</v>
      </c>
      <c r="B86" s="10" t="s">
        <v>23</v>
      </c>
      <c r="C86" s="11" t="s">
        <v>100</v>
      </c>
      <c r="D86" s="10">
        <v>76</v>
      </c>
      <c r="E86" s="10" t="s">
        <v>20</v>
      </c>
      <c r="F86" s="10">
        <v>71</v>
      </c>
      <c r="G86" s="10" t="s">
        <v>10</v>
      </c>
      <c r="H86" s="10">
        <v>50</v>
      </c>
      <c r="I86" s="10" t="s">
        <v>22</v>
      </c>
      <c r="J86" s="10">
        <v>53</v>
      </c>
      <c r="K86" s="10" t="s">
        <v>10</v>
      </c>
      <c r="L86" s="10">
        <v>89</v>
      </c>
      <c r="M86" s="10" t="s">
        <v>11</v>
      </c>
      <c r="N86" s="10">
        <f t="shared" si="3"/>
        <v>339</v>
      </c>
      <c r="O86" s="10">
        <f t="shared" si="2"/>
        <v>67.8</v>
      </c>
      <c r="P86" s="10" t="s">
        <v>13</v>
      </c>
    </row>
    <row r="87" spans="1:16">
      <c r="A87" s="10">
        <v>12165934</v>
      </c>
      <c r="B87" s="10" t="s">
        <v>23</v>
      </c>
      <c r="C87" s="11" t="s">
        <v>101</v>
      </c>
      <c r="D87" s="10">
        <v>93</v>
      </c>
      <c r="E87" s="10" t="s">
        <v>15</v>
      </c>
      <c r="F87" s="10">
        <v>91</v>
      </c>
      <c r="G87" s="10" t="s">
        <v>11</v>
      </c>
      <c r="H87" s="10">
        <v>90</v>
      </c>
      <c r="I87" s="10" t="s">
        <v>11</v>
      </c>
      <c r="J87" s="10">
        <v>68</v>
      </c>
      <c r="K87" s="10" t="s">
        <v>12</v>
      </c>
      <c r="L87" s="10">
        <v>95</v>
      </c>
      <c r="M87" s="10" t="s">
        <v>15</v>
      </c>
      <c r="N87" s="10">
        <f t="shared" si="3"/>
        <v>437</v>
      </c>
      <c r="O87" s="10">
        <f t="shared" si="2"/>
        <v>87.4</v>
      </c>
      <c r="P87" s="10" t="s">
        <v>13</v>
      </c>
    </row>
    <row r="88" spans="1:16">
      <c r="A88" s="10">
        <v>12165935</v>
      </c>
      <c r="B88" s="10" t="s">
        <v>23</v>
      </c>
      <c r="C88" s="11" t="s">
        <v>102</v>
      </c>
      <c r="D88" s="10">
        <v>79</v>
      </c>
      <c r="E88" s="10" t="s">
        <v>20</v>
      </c>
      <c r="F88" s="10">
        <v>74</v>
      </c>
      <c r="G88" s="10" t="s">
        <v>10</v>
      </c>
      <c r="H88" s="10">
        <v>53</v>
      </c>
      <c r="I88" s="10" t="s">
        <v>10</v>
      </c>
      <c r="J88" s="10">
        <v>53</v>
      </c>
      <c r="K88" s="10" t="s">
        <v>10</v>
      </c>
      <c r="L88" s="10">
        <v>86</v>
      </c>
      <c r="M88" s="10" t="s">
        <v>12</v>
      </c>
      <c r="N88" s="10">
        <f t="shared" si="3"/>
        <v>345</v>
      </c>
      <c r="O88" s="10">
        <f t="shared" si="2"/>
        <v>69</v>
      </c>
      <c r="P88" s="10" t="s">
        <v>13</v>
      </c>
    </row>
    <row r="89" spans="1:16">
      <c r="A89" s="10">
        <v>12165936</v>
      </c>
      <c r="B89" s="10" t="s">
        <v>23</v>
      </c>
      <c r="C89" s="11" t="s">
        <v>103</v>
      </c>
      <c r="D89" s="10">
        <v>95</v>
      </c>
      <c r="E89" s="10" t="s">
        <v>15</v>
      </c>
      <c r="F89" s="10">
        <v>85</v>
      </c>
      <c r="G89" s="10" t="s">
        <v>12</v>
      </c>
      <c r="H89" s="10">
        <v>94</v>
      </c>
      <c r="I89" s="10" t="s">
        <v>15</v>
      </c>
      <c r="J89" s="10">
        <v>79</v>
      </c>
      <c r="K89" s="10" t="s">
        <v>11</v>
      </c>
      <c r="L89" s="10">
        <v>95</v>
      </c>
      <c r="M89" s="10" t="s">
        <v>15</v>
      </c>
      <c r="N89" s="10">
        <f t="shared" si="3"/>
        <v>448</v>
      </c>
      <c r="O89" s="10">
        <f t="shared" si="2"/>
        <v>89.6</v>
      </c>
      <c r="P89" s="10" t="s">
        <v>13</v>
      </c>
    </row>
    <row r="90" spans="1:16">
      <c r="A90" s="10">
        <v>12165937</v>
      </c>
      <c r="B90" s="10" t="s">
        <v>23</v>
      </c>
      <c r="C90" s="11" t="s">
        <v>104</v>
      </c>
      <c r="D90" s="10">
        <v>87</v>
      </c>
      <c r="E90" s="10" t="s">
        <v>11</v>
      </c>
      <c r="F90" s="10">
        <v>85</v>
      </c>
      <c r="G90" s="10" t="s">
        <v>12</v>
      </c>
      <c r="H90" s="10">
        <v>86</v>
      </c>
      <c r="I90" s="10" t="s">
        <v>11</v>
      </c>
      <c r="J90" s="10">
        <v>69</v>
      </c>
      <c r="K90" s="10" t="s">
        <v>12</v>
      </c>
      <c r="L90" s="10">
        <v>95</v>
      </c>
      <c r="M90" s="10" t="s">
        <v>15</v>
      </c>
      <c r="N90" s="10">
        <f t="shared" si="3"/>
        <v>422</v>
      </c>
      <c r="O90" s="10">
        <f t="shared" si="2"/>
        <v>84.4</v>
      </c>
      <c r="P90" s="10" t="s">
        <v>13</v>
      </c>
    </row>
    <row r="91" spans="1:16">
      <c r="A91" s="10">
        <v>12165938</v>
      </c>
      <c r="B91" s="10" t="s">
        <v>23</v>
      </c>
      <c r="C91" s="11" t="s">
        <v>105</v>
      </c>
      <c r="D91" s="10">
        <v>88</v>
      </c>
      <c r="E91" s="10" t="s">
        <v>11</v>
      </c>
      <c r="F91" s="10">
        <v>78</v>
      </c>
      <c r="G91" s="10" t="s">
        <v>20</v>
      </c>
      <c r="H91" s="10">
        <v>78</v>
      </c>
      <c r="I91" s="10" t="s">
        <v>12</v>
      </c>
      <c r="J91" s="10">
        <v>76</v>
      </c>
      <c r="K91" s="10" t="s">
        <v>11</v>
      </c>
      <c r="L91" s="10">
        <v>89</v>
      </c>
      <c r="M91" s="10" t="s">
        <v>11</v>
      </c>
      <c r="N91" s="10">
        <f t="shared" si="3"/>
        <v>409</v>
      </c>
      <c r="O91" s="10">
        <f t="shared" si="2"/>
        <v>81.8</v>
      </c>
      <c r="P91" s="10" t="s">
        <v>13</v>
      </c>
    </row>
    <row r="92" spans="1:16">
      <c r="A92" s="10">
        <v>12165939</v>
      </c>
      <c r="B92" s="10" t="s">
        <v>8</v>
      </c>
      <c r="C92" s="11" t="s">
        <v>106</v>
      </c>
      <c r="D92" s="10">
        <v>96</v>
      </c>
      <c r="E92" s="10" t="s">
        <v>15</v>
      </c>
      <c r="F92" s="10">
        <v>95</v>
      </c>
      <c r="G92" s="10" t="s">
        <v>15</v>
      </c>
      <c r="H92" s="10">
        <v>97</v>
      </c>
      <c r="I92" s="10" t="s">
        <v>15</v>
      </c>
      <c r="J92" s="10">
        <v>97</v>
      </c>
      <c r="K92" s="10" t="s">
        <v>15</v>
      </c>
      <c r="L92" s="10">
        <v>98</v>
      </c>
      <c r="M92" s="10" t="s">
        <v>15</v>
      </c>
      <c r="N92" s="10">
        <f t="shared" si="3"/>
        <v>483</v>
      </c>
      <c r="O92" s="10">
        <f t="shared" si="2"/>
        <v>96.6</v>
      </c>
      <c r="P92" s="10" t="s">
        <v>13</v>
      </c>
    </row>
    <row r="93" spans="1:16">
      <c r="A93" s="10">
        <v>12165940</v>
      </c>
      <c r="B93" s="10" t="s">
        <v>8</v>
      </c>
      <c r="C93" s="11" t="s">
        <v>107</v>
      </c>
      <c r="D93" s="10">
        <v>88</v>
      </c>
      <c r="E93" s="10" t="s">
        <v>11</v>
      </c>
      <c r="F93" s="10">
        <v>95</v>
      </c>
      <c r="G93" s="10" t="s">
        <v>15</v>
      </c>
      <c r="H93" s="10">
        <v>90</v>
      </c>
      <c r="I93" s="10" t="s">
        <v>11</v>
      </c>
      <c r="J93" s="10">
        <v>90</v>
      </c>
      <c r="K93" s="10" t="s">
        <v>15</v>
      </c>
      <c r="L93" s="10">
        <v>97</v>
      </c>
      <c r="M93" s="10" t="s">
        <v>15</v>
      </c>
      <c r="N93" s="10">
        <f t="shared" si="3"/>
        <v>460</v>
      </c>
      <c r="O93" s="10">
        <f t="shared" si="2"/>
        <v>92</v>
      </c>
      <c r="P93" s="10" t="s">
        <v>13</v>
      </c>
    </row>
    <row r="94" spans="1:16">
      <c r="A94" s="10">
        <v>12165941</v>
      </c>
      <c r="B94" s="10" t="s">
        <v>8</v>
      </c>
      <c r="C94" s="11" t="s">
        <v>108</v>
      </c>
      <c r="D94" s="10">
        <v>79</v>
      </c>
      <c r="E94" s="10" t="s">
        <v>20</v>
      </c>
      <c r="F94" s="10">
        <v>74</v>
      </c>
      <c r="G94" s="10" t="s">
        <v>10</v>
      </c>
      <c r="H94" s="10">
        <v>74</v>
      </c>
      <c r="I94" s="10" t="s">
        <v>12</v>
      </c>
      <c r="J94" s="10">
        <v>64</v>
      </c>
      <c r="K94" s="10" t="s">
        <v>20</v>
      </c>
      <c r="L94" s="10">
        <v>77</v>
      </c>
      <c r="M94" s="10" t="s">
        <v>20</v>
      </c>
      <c r="N94" s="10">
        <f t="shared" si="3"/>
        <v>368</v>
      </c>
      <c r="O94" s="10">
        <f t="shared" si="2"/>
        <v>73.599999999999994</v>
      </c>
      <c r="P94" s="10" t="s">
        <v>13</v>
      </c>
    </row>
    <row r="95" spans="1:16">
      <c r="A95" s="10">
        <v>12165942</v>
      </c>
      <c r="B95" s="10" t="s">
        <v>8</v>
      </c>
      <c r="C95" s="11" t="s">
        <v>109</v>
      </c>
      <c r="D95" s="10">
        <v>94</v>
      </c>
      <c r="E95" s="10" t="s">
        <v>15</v>
      </c>
      <c r="F95" s="10">
        <v>89</v>
      </c>
      <c r="G95" s="10" t="s">
        <v>11</v>
      </c>
      <c r="H95" s="10">
        <v>72</v>
      </c>
      <c r="I95" s="10" t="s">
        <v>12</v>
      </c>
      <c r="J95" s="10">
        <v>79</v>
      </c>
      <c r="K95" s="10" t="s">
        <v>11</v>
      </c>
      <c r="L95" s="10">
        <v>85</v>
      </c>
      <c r="M95" s="10" t="s">
        <v>12</v>
      </c>
      <c r="N95" s="10">
        <f t="shared" si="3"/>
        <v>419</v>
      </c>
      <c r="O95" s="10">
        <f t="shared" si="2"/>
        <v>83.8</v>
      </c>
      <c r="P95" s="10" t="s">
        <v>13</v>
      </c>
    </row>
    <row r="96" spans="1:16">
      <c r="A96" s="10">
        <v>12165943</v>
      </c>
      <c r="B96" s="10" t="s">
        <v>8</v>
      </c>
      <c r="C96" s="11" t="s">
        <v>110</v>
      </c>
      <c r="D96" s="10">
        <v>83</v>
      </c>
      <c r="E96" s="10" t="s">
        <v>12</v>
      </c>
      <c r="F96" s="10">
        <v>79</v>
      </c>
      <c r="G96" s="10" t="s">
        <v>20</v>
      </c>
      <c r="H96" s="10">
        <v>45</v>
      </c>
      <c r="I96" s="10" t="s">
        <v>22</v>
      </c>
      <c r="J96" s="10">
        <v>47</v>
      </c>
      <c r="K96" s="10" t="s">
        <v>22</v>
      </c>
      <c r="L96" s="10">
        <v>76</v>
      </c>
      <c r="M96" s="10" t="s">
        <v>20</v>
      </c>
      <c r="N96" s="10">
        <f t="shared" si="3"/>
        <v>330</v>
      </c>
      <c r="O96" s="10">
        <f t="shared" si="2"/>
        <v>66</v>
      </c>
      <c r="P96" s="10" t="s">
        <v>13</v>
      </c>
    </row>
    <row r="97" spans="1:16">
      <c r="A97" s="10">
        <v>12165944</v>
      </c>
      <c r="B97" s="10" t="s">
        <v>8</v>
      </c>
      <c r="C97" s="11" t="s">
        <v>111</v>
      </c>
      <c r="D97" s="10">
        <v>93</v>
      </c>
      <c r="E97" s="10" t="s">
        <v>15</v>
      </c>
      <c r="F97" s="10">
        <v>84</v>
      </c>
      <c r="G97" s="10" t="s">
        <v>12</v>
      </c>
      <c r="H97" s="10">
        <v>86</v>
      </c>
      <c r="I97" s="10" t="s">
        <v>11</v>
      </c>
      <c r="J97" s="10">
        <v>79</v>
      </c>
      <c r="K97" s="10" t="s">
        <v>11</v>
      </c>
      <c r="L97" s="10">
        <v>95</v>
      </c>
      <c r="M97" s="10" t="s">
        <v>15</v>
      </c>
      <c r="N97" s="10">
        <f t="shared" si="3"/>
        <v>437</v>
      </c>
      <c r="O97" s="10">
        <f t="shared" si="2"/>
        <v>87.4</v>
      </c>
      <c r="P97" s="10" t="s">
        <v>13</v>
      </c>
    </row>
    <row r="98" spans="1:16">
      <c r="A98" s="10">
        <v>12165945</v>
      </c>
      <c r="B98" s="10" t="s">
        <v>8</v>
      </c>
      <c r="C98" s="11" t="s">
        <v>112</v>
      </c>
      <c r="D98" s="10">
        <v>89</v>
      </c>
      <c r="E98" s="10" t="s">
        <v>11</v>
      </c>
      <c r="F98" s="10">
        <v>90</v>
      </c>
      <c r="G98" s="10" t="s">
        <v>11</v>
      </c>
      <c r="H98" s="10">
        <v>51</v>
      </c>
      <c r="I98" s="10" t="s">
        <v>10</v>
      </c>
      <c r="J98" s="10">
        <v>62</v>
      </c>
      <c r="K98" s="10" t="s">
        <v>20</v>
      </c>
      <c r="L98" s="10">
        <v>93</v>
      </c>
      <c r="M98" s="10" t="s">
        <v>11</v>
      </c>
      <c r="N98" s="10">
        <f t="shared" si="3"/>
        <v>385</v>
      </c>
      <c r="O98" s="10">
        <f t="shared" si="2"/>
        <v>77</v>
      </c>
      <c r="P98" s="10" t="s">
        <v>13</v>
      </c>
    </row>
    <row r="99" spans="1:16">
      <c r="A99" s="10">
        <v>12165946</v>
      </c>
      <c r="B99" s="10" t="s">
        <v>8</v>
      </c>
      <c r="C99" s="11" t="s">
        <v>113</v>
      </c>
      <c r="D99" s="10">
        <v>92</v>
      </c>
      <c r="E99" s="10" t="s">
        <v>15</v>
      </c>
      <c r="F99" s="10">
        <v>91</v>
      </c>
      <c r="G99" s="10" t="s">
        <v>11</v>
      </c>
      <c r="H99" s="10">
        <v>91</v>
      </c>
      <c r="I99" s="10" t="s">
        <v>15</v>
      </c>
      <c r="J99" s="10">
        <v>83</v>
      </c>
      <c r="K99" s="10" t="s">
        <v>11</v>
      </c>
      <c r="L99" s="10">
        <v>95</v>
      </c>
      <c r="M99" s="10" t="s">
        <v>15</v>
      </c>
      <c r="N99" s="10">
        <f t="shared" si="3"/>
        <v>452</v>
      </c>
      <c r="O99" s="10">
        <f t="shared" si="2"/>
        <v>90.4</v>
      </c>
      <c r="P99" s="10" t="s">
        <v>13</v>
      </c>
    </row>
    <row r="100" spans="1:16">
      <c r="A100" s="10">
        <v>12165947</v>
      </c>
      <c r="B100" s="10" t="s">
        <v>23</v>
      </c>
      <c r="C100" s="11" t="s">
        <v>114</v>
      </c>
      <c r="D100" s="10">
        <v>70</v>
      </c>
      <c r="E100" s="10" t="s">
        <v>10</v>
      </c>
      <c r="F100" s="10">
        <v>75</v>
      </c>
      <c r="G100" s="10" t="s">
        <v>10</v>
      </c>
      <c r="H100" s="10">
        <v>64</v>
      </c>
      <c r="I100" s="10" t="s">
        <v>20</v>
      </c>
      <c r="J100" s="10">
        <v>53</v>
      </c>
      <c r="K100" s="10" t="s">
        <v>10</v>
      </c>
      <c r="L100" s="10">
        <v>82</v>
      </c>
      <c r="M100" s="10" t="s">
        <v>12</v>
      </c>
      <c r="N100" s="10">
        <f t="shared" si="3"/>
        <v>344</v>
      </c>
      <c r="O100" s="10">
        <f t="shared" si="2"/>
        <v>68.8</v>
      </c>
      <c r="P100" s="10" t="s">
        <v>13</v>
      </c>
    </row>
    <row r="101" spans="1:16">
      <c r="A101" s="10">
        <v>12165948</v>
      </c>
      <c r="B101" s="10" t="s">
        <v>23</v>
      </c>
      <c r="C101" s="11" t="s">
        <v>115</v>
      </c>
      <c r="D101" s="10">
        <v>51</v>
      </c>
      <c r="E101" s="10" t="s">
        <v>32</v>
      </c>
      <c r="F101" s="10">
        <v>66</v>
      </c>
      <c r="G101" s="10" t="s">
        <v>22</v>
      </c>
      <c r="H101" s="10">
        <v>39</v>
      </c>
      <c r="I101" s="10" t="s">
        <v>25</v>
      </c>
      <c r="J101" s="10">
        <v>53</v>
      </c>
      <c r="K101" s="10" t="s">
        <v>10</v>
      </c>
      <c r="L101" s="10">
        <v>68</v>
      </c>
      <c r="M101" s="10" t="s">
        <v>10</v>
      </c>
      <c r="N101" s="10">
        <f t="shared" si="3"/>
        <v>277</v>
      </c>
      <c r="O101" s="10">
        <f t="shared" si="2"/>
        <v>55.4</v>
      </c>
      <c r="P101" s="10" t="s">
        <v>13</v>
      </c>
    </row>
    <row r="102" spans="1:16">
      <c r="A102" s="10">
        <v>12165949</v>
      </c>
      <c r="B102" s="10" t="s">
        <v>23</v>
      </c>
      <c r="C102" s="11" t="s">
        <v>116</v>
      </c>
      <c r="D102" s="10">
        <v>80</v>
      </c>
      <c r="E102" s="10" t="s">
        <v>12</v>
      </c>
      <c r="F102" s="10">
        <v>81</v>
      </c>
      <c r="G102" s="10" t="s">
        <v>12</v>
      </c>
      <c r="H102" s="10">
        <v>57</v>
      </c>
      <c r="I102" s="10" t="s">
        <v>10</v>
      </c>
      <c r="J102" s="10">
        <v>55</v>
      </c>
      <c r="K102" s="10" t="s">
        <v>10</v>
      </c>
      <c r="L102" s="10">
        <v>90</v>
      </c>
      <c r="M102" s="10" t="s">
        <v>11</v>
      </c>
      <c r="N102" s="10">
        <f t="shared" si="3"/>
        <v>363</v>
      </c>
      <c r="O102" s="10">
        <f t="shared" si="2"/>
        <v>72.599999999999994</v>
      </c>
      <c r="P102" s="10" t="s">
        <v>13</v>
      </c>
    </row>
    <row r="103" spans="1:16">
      <c r="A103" s="10">
        <v>12165950</v>
      </c>
      <c r="B103" s="10" t="s">
        <v>23</v>
      </c>
      <c r="C103" s="11" t="s">
        <v>117</v>
      </c>
      <c r="D103" s="10">
        <v>96</v>
      </c>
      <c r="E103" s="10" t="s">
        <v>15</v>
      </c>
      <c r="F103" s="10">
        <v>89</v>
      </c>
      <c r="G103" s="10" t="s">
        <v>11</v>
      </c>
      <c r="H103" s="10">
        <v>95</v>
      </c>
      <c r="I103" s="10" t="s">
        <v>15</v>
      </c>
      <c r="J103" s="10">
        <v>90</v>
      </c>
      <c r="K103" s="10" t="s">
        <v>15</v>
      </c>
      <c r="L103" s="10">
        <v>98</v>
      </c>
      <c r="M103" s="10" t="s">
        <v>15</v>
      </c>
      <c r="N103" s="10">
        <f t="shared" si="3"/>
        <v>468</v>
      </c>
      <c r="O103" s="10">
        <f t="shared" si="2"/>
        <v>93.6</v>
      </c>
      <c r="P103" s="10" t="s">
        <v>13</v>
      </c>
    </row>
    <row r="104" spans="1:16">
      <c r="A104" s="10">
        <v>12165951</v>
      </c>
      <c r="B104" s="10" t="s">
        <v>23</v>
      </c>
      <c r="C104" s="11" t="s">
        <v>118</v>
      </c>
      <c r="D104" s="10">
        <v>86</v>
      </c>
      <c r="E104" s="10" t="s">
        <v>11</v>
      </c>
      <c r="F104" s="10">
        <v>90</v>
      </c>
      <c r="G104" s="10" t="s">
        <v>11</v>
      </c>
      <c r="H104" s="10">
        <v>86</v>
      </c>
      <c r="I104" s="10" t="s">
        <v>11</v>
      </c>
      <c r="J104" s="10">
        <v>76</v>
      </c>
      <c r="K104" s="10" t="s">
        <v>11</v>
      </c>
      <c r="L104" s="10">
        <v>93</v>
      </c>
      <c r="M104" s="10" t="s">
        <v>11</v>
      </c>
      <c r="N104" s="10">
        <f t="shared" si="3"/>
        <v>431</v>
      </c>
      <c r="O104" s="10">
        <f t="shared" si="2"/>
        <v>86.2</v>
      </c>
      <c r="P104" s="10" t="s">
        <v>13</v>
      </c>
    </row>
    <row r="105" spans="1:16">
      <c r="A105" s="10">
        <v>12165952</v>
      </c>
      <c r="B105" s="10" t="s">
        <v>23</v>
      </c>
      <c r="C105" s="11" t="s">
        <v>119</v>
      </c>
      <c r="D105" s="10">
        <v>46</v>
      </c>
      <c r="E105" s="10" t="s">
        <v>32</v>
      </c>
      <c r="F105" s="10">
        <v>68</v>
      </c>
      <c r="G105" s="10" t="s">
        <v>22</v>
      </c>
      <c r="H105" s="10">
        <v>43</v>
      </c>
      <c r="I105" s="10" t="s">
        <v>22</v>
      </c>
      <c r="J105" s="10">
        <v>42</v>
      </c>
      <c r="K105" s="10" t="s">
        <v>22</v>
      </c>
      <c r="L105" s="10">
        <v>58</v>
      </c>
      <c r="M105" s="10" t="s">
        <v>25</v>
      </c>
      <c r="N105" s="10">
        <f t="shared" si="3"/>
        <v>257</v>
      </c>
      <c r="O105" s="10">
        <f t="shared" si="2"/>
        <v>51.4</v>
      </c>
      <c r="P105" s="10" t="s">
        <v>13</v>
      </c>
    </row>
    <row r="106" spans="1:16">
      <c r="A106" s="10">
        <v>12165953</v>
      </c>
      <c r="B106" s="10" t="s">
        <v>23</v>
      </c>
      <c r="C106" s="11" t="s">
        <v>120</v>
      </c>
      <c r="D106" s="10">
        <v>78</v>
      </c>
      <c r="E106" s="10" t="s">
        <v>20</v>
      </c>
      <c r="F106" s="10">
        <v>65</v>
      </c>
      <c r="G106" s="10" t="s">
        <v>22</v>
      </c>
      <c r="H106" s="10">
        <v>57</v>
      </c>
      <c r="I106" s="10" t="s">
        <v>10</v>
      </c>
      <c r="J106" s="10">
        <v>48</v>
      </c>
      <c r="K106" s="10" t="s">
        <v>22</v>
      </c>
      <c r="L106" s="10">
        <v>84</v>
      </c>
      <c r="M106" s="10" t="s">
        <v>12</v>
      </c>
      <c r="N106" s="10">
        <f t="shared" si="3"/>
        <v>332</v>
      </c>
      <c r="O106" s="10">
        <f t="shared" si="2"/>
        <v>66.400000000000006</v>
      </c>
      <c r="P106" s="10" t="s">
        <v>13</v>
      </c>
    </row>
    <row r="107" spans="1:16">
      <c r="A107" s="10">
        <v>12165954</v>
      </c>
      <c r="B107" s="10" t="s">
        <v>23</v>
      </c>
      <c r="C107" s="11" t="s">
        <v>121</v>
      </c>
      <c r="D107" s="10">
        <v>88</v>
      </c>
      <c r="E107" s="10" t="s">
        <v>11</v>
      </c>
      <c r="F107" s="10">
        <v>78</v>
      </c>
      <c r="G107" s="10" t="s">
        <v>20</v>
      </c>
      <c r="H107" s="10">
        <v>70</v>
      </c>
      <c r="I107" s="10" t="s">
        <v>12</v>
      </c>
      <c r="J107" s="10">
        <v>63</v>
      </c>
      <c r="K107" s="10" t="s">
        <v>20</v>
      </c>
      <c r="L107" s="10">
        <v>85</v>
      </c>
      <c r="M107" s="10" t="s">
        <v>12</v>
      </c>
      <c r="N107" s="10">
        <f t="shared" si="3"/>
        <v>384</v>
      </c>
      <c r="O107" s="10">
        <f t="shared" si="2"/>
        <v>76.8</v>
      </c>
      <c r="P107" s="10" t="s">
        <v>13</v>
      </c>
    </row>
    <row r="108" spans="1:16">
      <c r="A108" s="10">
        <v>12165955</v>
      </c>
      <c r="B108" s="10" t="s">
        <v>23</v>
      </c>
      <c r="C108" s="11" t="s">
        <v>122</v>
      </c>
      <c r="D108" s="10">
        <v>84</v>
      </c>
      <c r="E108" s="10" t="s">
        <v>12</v>
      </c>
      <c r="F108" s="10">
        <v>92</v>
      </c>
      <c r="G108" s="10" t="s">
        <v>15</v>
      </c>
      <c r="H108" s="10">
        <v>76</v>
      </c>
      <c r="I108" s="10" t="s">
        <v>12</v>
      </c>
      <c r="J108" s="10">
        <v>68</v>
      </c>
      <c r="K108" s="10" t="s">
        <v>12</v>
      </c>
      <c r="L108" s="10">
        <v>94</v>
      </c>
      <c r="M108" s="10" t="s">
        <v>11</v>
      </c>
      <c r="N108" s="10">
        <f t="shared" si="3"/>
        <v>414</v>
      </c>
      <c r="O108" s="10">
        <f t="shared" si="2"/>
        <v>82.8</v>
      </c>
      <c r="P108" s="10" t="s">
        <v>13</v>
      </c>
    </row>
    <row r="109" spans="1:16">
      <c r="A109" s="10">
        <v>12165956</v>
      </c>
      <c r="B109" s="10" t="s">
        <v>23</v>
      </c>
      <c r="C109" s="11" t="s">
        <v>123</v>
      </c>
      <c r="D109" s="10">
        <v>89</v>
      </c>
      <c r="E109" s="10" t="s">
        <v>11</v>
      </c>
      <c r="F109" s="10">
        <v>82</v>
      </c>
      <c r="G109" s="10" t="s">
        <v>12</v>
      </c>
      <c r="H109" s="10">
        <v>91</v>
      </c>
      <c r="I109" s="10" t="s">
        <v>15</v>
      </c>
      <c r="J109" s="10">
        <v>87</v>
      </c>
      <c r="K109" s="10" t="s">
        <v>15</v>
      </c>
      <c r="L109" s="10">
        <v>94</v>
      </c>
      <c r="M109" s="10" t="s">
        <v>11</v>
      </c>
      <c r="N109" s="10">
        <f t="shared" si="3"/>
        <v>443</v>
      </c>
      <c r="O109" s="10">
        <f t="shared" si="2"/>
        <v>88.6</v>
      </c>
      <c r="P109" s="10" t="s">
        <v>13</v>
      </c>
    </row>
    <row r="110" spans="1:16">
      <c r="A110" s="10">
        <v>12165957</v>
      </c>
      <c r="B110" s="10" t="s">
        <v>23</v>
      </c>
      <c r="C110" s="11" t="s">
        <v>124</v>
      </c>
      <c r="D110" s="10">
        <v>58</v>
      </c>
      <c r="E110" s="10" t="s">
        <v>25</v>
      </c>
      <c r="F110" s="10">
        <v>65</v>
      </c>
      <c r="G110" s="10" t="s">
        <v>22</v>
      </c>
      <c r="H110" s="10">
        <v>71</v>
      </c>
      <c r="I110" s="10" t="s">
        <v>12</v>
      </c>
      <c r="J110" s="10">
        <v>46</v>
      </c>
      <c r="K110" s="10" t="s">
        <v>22</v>
      </c>
      <c r="L110" s="10">
        <v>63</v>
      </c>
      <c r="M110" s="10" t="s">
        <v>22</v>
      </c>
      <c r="N110" s="10">
        <f t="shared" si="3"/>
        <v>303</v>
      </c>
      <c r="O110" s="10">
        <f t="shared" si="2"/>
        <v>60.6</v>
      </c>
      <c r="P110" s="10" t="s">
        <v>13</v>
      </c>
    </row>
    <row r="111" spans="1:16">
      <c r="A111" s="10">
        <v>12165958</v>
      </c>
      <c r="B111" s="10" t="s">
        <v>23</v>
      </c>
      <c r="C111" s="11" t="s">
        <v>125</v>
      </c>
      <c r="D111" s="10">
        <v>78</v>
      </c>
      <c r="E111" s="10" t="s">
        <v>20</v>
      </c>
      <c r="F111" s="10">
        <v>87</v>
      </c>
      <c r="G111" s="10" t="s">
        <v>11</v>
      </c>
      <c r="H111" s="10">
        <v>55</v>
      </c>
      <c r="I111" s="10" t="s">
        <v>10</v>
      </c>
      <c r="J111" s="10">
        <v>67</v>
      </c>
      <c r="K111" s="10" t="s">
        <v>12</v>
      </c>
      <c r="L111" s="10">
        <v>86</v>
      </c>
      <c r="M111" s="10" t="s">
        <v>12</v>
      </c>
      <c r="N111" s="10">
        <f t="shared" si="3"/>
        <v>373</v>
      </c>
      <c r="O111" s="10">
        <f t="shared" si="2"/>
        <v>74.599999999999994</v>
      </c>
      <c r="P111" s="10" t="s">
        <v>13</v>
      </c>
    </row>
    <row r="112" spans="1:16">
      <c r="A112" s="10">
        <v>12165959</v>
      </c>
      <c r="B112" s="10" t="s">
        <v>23</v>
      </c>
      <c r="C112" s="11" t="s">
        <v>126</v>
      </c>
      <c r="D112" s="10">
        <v>75</v>
      </c>
      <c r="E112" s="10" t="s">
        <v>20</v>
      </c>
      <c r="F112" s="10">
        <v>80</v>
      </c>
      <c r="G112" s="10" t="s">
        <v>20</v>
      </c>
      <c r="H112" s="10">
        <v>60</v>
      </c>
      <c r="I112" s="10" t="s">
        <v>20</v>
      </c>
      <c r="J112" s="10">
        <v>53</v>
      </c>
      <c r="K112" s="10" t="s">
        <v>10</v>
      </c>
      <c r="L112" s="10">
        <v>81</v>
      </c>
      <c r="M112" s="10" t="s">
        <v>20</v>
      </c>
      <c r="N112" s="10">
        <f t="shared" si="3"/>
        <v>349</v>
      </c>
      <c r="O112" s="10">
        <f t="shared" si="2"/>
        <v>69.8</v>
      </c>
      <c r="P112" s="10" t="s">
        <v>13</v>
      </c>
    </row>
    <row r="113" spans="1:16">
      <c r="A113" s="10">
        <v>12165960</v>
      </c>
      <c r="B113" s="10" t="s">
        <v>23</v>
      </c>
      <c r="C113" s="11" t="s">
        <v>127</v>
      </c>
      <c r="D113" s="10">
        <v>80</v>
      </c>
      <c r="E113" s="10" t="s">
        <v>12</v>
      </c>
      <c r="F113" s="10">
        <v>71</v>
      </c>
      <c r="G113" s="10" t="s">
        <v>10</v>
      </c>
      <c r="H113" s="10">
        <v>55</v>
      </c>
      <c r="I113" s="10" t="s">
        <v>10</v>
      </c>
      <c r="J113" s="10">
        <v>59</v>
      </c>
      <c r="K113" s="10" t="s">
        <v>20</v>
      </c>
      <c r="L113" s="10">
        <v>91</v>
      </c>
      <c r="M113" s="10" t="s">
        <v>11</v>
      </c>
      <c r="N113" s="10">
        <f t="shared" si="3"/>
        <v>356</v>
      </c>
      <c r="O113" s="10">
        <f t="shared" si="2"/>
        <v>71.2</v>
      </c>
      <c r="P113" s="10" t="s">
        <v>13</v>
      </c>
    </row>
    <row r="114" spans="1:16">
      <c r="A114" s="10">
        <v>12165961</v>
      </c>
      <c r="B114" s="10" t="s">
        <v>23</v>
      </c>
      <c r="C114" s="11" t="s">
        <v>128</v>
      </c>
      <c r="D114" s="10">
        <v>93</v>
      </c>
      <c r="E114" s="10" t="s">
        <v>15</v>
      </c>
      <c r="F114" s="10">
        <v>90</v>
      </c>
      <c r="G114" s="10" t="s">
        <v>11</v>
      </c>
      <c r="H114" s="10">
        <v>84</v>
      </c>
      <c r="I114" s="10" t="s">
        <v>11</v>
      </c>
      <c r="J114" s="10">
        <v>72</v>
      </c>
      <c r="K114" s="10" t="s">
        <v>12</v>
      </c>
      <c r="L114" s="10">
        <v>94</v>
      </c>
      <c r="M114" s="10" t="s">
        <v>11</v>
      </c>
      <c r="N114" s="10">
        <f t="shared" si="3"/>
        <v>433</v>
      </c>
      <c r="O114" s="10">
        <f t="shared" si="2"/>
        <v>86.6</v>
      </c>
      <c r="P114" s="10" t="s">
        <v>13</v>
      </c>
    </row>
    <row r="115" spans="1:16">
      <c r="A115" s="10">
        <v>12165962</v>
      </c>
      <c r="B115" s="10" t="s">
        <v>8</v>
      </c>
      <c r="C115" s="11" t="s">
        <v>129</v>
      </c>
      <c r="D115" s="10">
        <v>90</v>
      </c>
      <c r="E115" s="10" t="s">
        <v>11</v>
      </c>
      <c r="F115" s="10">
        <v>71</v>
      </c>
      <c r="G115" s="10" t="s">
        <v>10</v>
      </c>
      <c r="H115" s="10">
        <v>43</v>
      </c>
      <c r="I115" s="10" t="s">
        <v>22</v>
      </c>
      <c r="J115" s="10">
        <v>51</v>
      </c>
      <c r="K115" s="10" t="s">
        <v>10</v>
      </c>
      <c r="L115" s="10">
        <v>77</v>
      </c>
      <c r="M115" s="10" t="s">
        <v>20</v>
      </c>
      <c r="N115" s="10">
        <f t="shared" si="3"/>
        <v>332</v>
      </c>
      <c r="O115" s="10">
        <f t="shared" si="2"/>
        <v>66.400000000000006</v>
      </c>
      <c r="P115" s="10" t="s">
        <v>13</v>
      </c>
    </row>
    <row r="116" spans="1:16">
      <c r="A116" s="10">
        <v>12165963</v>
      </c>
      <c r="B116" s="10" t="s">
        <v>23</v>
      </c>
      <c r="C116" s="11" t="s">
        <v>130</v>
      </c>
      <c r="D116" s="10">
        <v>97</v>
      </c>
      <c r="E116" s="10" t="s">
        <v>15</v>
      </c>
      <c r="F116" s="10">
        <v>97</v>
      </c>
      <c r="G116" s="10" t="s">
        <v>15</v>
      </c>
      <c r="H116" s="10">
        <v>100</v>
      </c>
      <c r="I116" s="10" t="s">
        <v>15</v>
      </c>
      <c r="J116" s="10">
        <v>100</v>
      </c>
      <c r="K116" s="10" t="s">
        <v>15</v>
      </c>
      <c r="L116" s="10">
        <v>99</v>
      </c>
      <c r="M116" s="10" t="s">
        <v>15</v>
      </c>
      <c r="N116" s="10">
        <f t="shared" si="3"/>
        <v>493</v>
      </c>
      <c r="O116" s="10">
        <f t="shared" si="2"/>
        <v>98.6</v>
      </c>
      <c r="P116" s="10" t="s">
        <v>13</v>
      </c>
    </row>
    <row r="117" spans="1:16">
      <c r="A117" s="10">
        <v>12165964</v>
      </c>
      <c r="B117" s="10" t="s">
        <v>23</v>
      </c>
      <c r="C117" s="11" t="s">
        <v>131</v>
      </c>
      <c r="D117" s="10">
        <v>74</v>
      </c>
      <c r="E117" s="10" t="s">
        <v>20</v>
      </c>
      <c r="F117" s="10">
        <v>87</v>
      </c>
      <c r="G117" s="10" t="s">
        <v>11</v>
      </c>
      <c r="H117" s="10">
        <v>75</v>
      </c>
      <c r="I117" s="10" t="s">
        <v>12</v>
      </c>
      <c r="J117" s="10">
        <v>85</v>
      </c>
      <c r="K117" s="10" t="s">
        <v>15</v>
      </c>
      <c r="L117" s="10">
        <v>93</v>
      </c>
      <c r="M117" s="10" t="s">
        <v>11</v>
      </c>
      <c r="N117" s="10">
        <f t="shared" si="3"/>
        <v>414</v>
      </c>
      <c r="O117" s="10">
        <f t="shared" si="2"/>
        <v>82.8</v>
      </c>
      <c r="P117" s="10" t="s">
        <v>13</v>
      </c>
    </row>
    <row r="118" spans="1:16">
      <c r="A118" s="10">
        <v>12165965</v>
      </c>
      <c r="B118" s="10" t="s">
        <v>23</v>
      </c>
      <c r="C118" s="11" t="s">
        <v>132</v>
      </c>
      <c r="D118" s="10">
        <v>49</v>
      </c>
      <c r="E118" s="10" t="s">
        <v>32</v>
      </c>
      <c r="F118" s="10">
        <v>77</v>
      </c>
      <c r="G118" s="10" t="s">
        <v>20</v>
      </c>
      <c r="H118" s="10">
        <v>45</v>
      </c>
      <c r="I118" s="10" t="s">
        <v>22</v>
      </c>
      <c r="J118" s="10">
        <v>56</v>
      </c>
      <c r="K118" s="10" t="s">
        <v>10</v>
      </c>
      <c r="L118" s="10">
        <v>74</v>
      </c>
      <c r="M118" s="10" t="s">
        <v>10</v>
      </c>
      <c r="N118" s="10">
        <f t="shared" si="3"/>
        <v>301</v>
      </c>
      <c r="O118" s="10">
        <f t="shared" si="2"/>
        <v>60.2</v>
      </c>
      <c r="P118" s="10" t="s">
        <v>13</v>
      </c>
    </row>
    <row r="119" spans="1:16">
      <c r="A119" s="10">
        <v>12165966</v>
      </c>
      <c r="B119" s="10" t="s">
        <v>8</v>
      </c>
      <c r="C119" s="11" t="s">
        <v>133</v>
      </c>
      <c r="D119" s="10">
        <v>83</v>
      </c>
      <c r="E119" s="10" t="s">
        <v>12</v>
      </c>
      <c r="F119" s="10">
        <v>97</v>
      </c>
      <c r="G119" s="10" t="s">
        <v>15</v>
      </c>
      <c r="H119" s="10">
        <v>88</v>
      </c>
      <c r="I119" s="10" t="s">
        <v>11</v>
      </c>
      <c r="J119" s="10">
        <v>88</v>
      </c>
      <c r="K119" s="10" t="s">
        <v>15</v>
      </c>
      <c r="L119" s="10">
        <v>95</v>
      </c>
      <c r="M119" s="10" t="s">
        <v>15</v>
      </c>
      <c r="N119" s="10">
        <f t="shared" si="3"/>
        <v>451</v>
      </c>
      <c r="O119" s="10">
        <f t="shared" si="2"/>
        <v>90.2</v>
      </c>
      <c r="P119" s="10" t="s">
        <v>13</v>
      </c>
    </row>
    <row r="120" spans="1:16">
      <c r="A120" s="10">
        <v>12165967</v>
      </c>
      <c r="B120" s="10" t="s">
        <v>23</v>
      </c>
      <c r="C120" s="11" t="s">
        <v>134</v>
      </c>
      <c r="D120" s="10">
        <v>92</v>
      </c>
      <c r="E120" s="10" t="s">
        <v>15</v>
      </c>
      <c r="F120" s="10">
        <v>92</v>
      </c>
      <c r="G120" s="10" t="s">
        <v>15</v>
      </c>
      <c r="H120" s="10">
        <v>90</v>
      </c>
      <c r="I120" s="10" t="s">
        <v>11</v>
      </c>
      <c r="J120" s="10">
        <v>94</v>
      </c>
      <c r="K120" s="10" t="s">
        <v>15</v>
      </c>
      <c r="L120" s="10">
        <v>98</v>
      </c>
      <c r="M120" s="10" t="s">
        <v>15</v>
      </c>
      <c r="N120" s="10">
        <f t="shared" si="3"/>
        <v>466</v>
      </c>
      <c r="O120" s="10">
        <f t="shared" si="2"/>
        <v>93.2</v>
      </c>
      <c r="P120" s="10" t="s">
        <v>13</v>
      </c>
    </row>
  </sheetData>
  <mergeCells count="13">
    <mergeCell ref="L4:M4"/>
    <mergeCell ref="O4:O5"/>
    <mergeCell ref="P4:P5"/>
    <mergeCell ref="A1:O1"/>
    <mergeCell ref="A2:O2"/>
    <mergeCell ref="A3:O3"/>
    <mergeCell ref="A4:A5"/>
    <mergeCell ref="B4:B5"/>
    <mergeCell ref="C4:C5"/>
    <mergeCell ref="D4:E4"/>
    <mergeCell ref="F4:G4"/>
    <mergeCell ref="H4:I4"/>
    <mergeCell ref="J4:K4"/>
  </mergeCells>
  <pageMargins left="2.11" right="0.24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8"/>
  <sheetViews>
    <sheetView topLeftCell="B1" zoomScale="110" zoomScaleNormal="110" workbookViewId="0">
      <selection activeCell="U45" sqref="U45"/>
    </sheetView>
  </sheetViews>
  <sheetFormatPr defaultRowHeight="15"/>
  <cols>
    <col min="1" max="1" width="8.85546875" customWidth="1"/>
    <col min="2" max="2" width="2.85546875" customWidth="1"/>
    <col min="3" max="3" width="17.42578125" customWidth="1"/>
    <col min="4" max="15" width="3.85546875" customWidth="1"/>
    <col min="16" max="16" width="6.42578125" customWidth="1"/>
    <col min="17" max="17" width="6.5703125" customWidth="1"/>
    <col min="18" max="18" width="6" customWidth="1"/>
  </cols>
  <sheetData>
    <row r="1" spans="1:21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1" ht="18.75">
      <c r="A2" s="59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21" ht="18.75">
      <c r="A3" s="68" t="s">
        <v>161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21" ht="30.75" customHeight="1">
      <c r="A4" s="60" t="s">
        <v>2</v>
      </c>
      <c r="B4" s="61" t="s">
        <v>3</v>
      </c>
      <c r="C4" s="60" t="s">
        <v>4</v>
      </c>
      <c r="D4" s="63" t="s">
        <v>149</v>
      </c>
      <c r="E4" s="64"/>
      <c r="F4" s="63" t="s">
        <v>145</v>
      </c>
      <c r="G4" s="64"/>
      <c r="H4" s="63" t="s">
        <v>146</v>
      </c>
      <c r="I4" s="64"/>
      <c r="J4" s="63" t="s">
        <v>147</v>
      </c>
      <c r="K4" s="64"/>
      <c r="L4" s="63" t="s">
        <v>148</v>
      </c>
      <c r="M4" s="64"/>
      <c r="N4" s="65" t="s">
        <v>150</v>
      </c>
      <c r="O4" s="66"/>
      <c r="P4" s="3" t="s">
        <v>139</v>
      </c>
      <c r="Q4" s="61" t="s">
        <v>140</v>
      </c>
      <c r="R4" s="60" t="s">
        <v>6</v>
      </c>
    </row>
    <row r="5" spans="1:21">
      <c r="A5" s="60"/>
      <c r="B5" s="62"/>
      <c r="C5" s="60"/>
      <c r="D5" s="3" t="s">
        <v>144</v>
      </c>
      <c r="E5" s="3" t="s">
        <v>7</v>
      </c>
      <c r="F5" s="3" t="s">
        <v>144</v>
      </c>
      <c r="G5" s="3" t="s">
        <v>7</v>
      </c>
      <c r="H5" s="3" t="s">
        <v>144</v>
      </c>
      <c r="I5" s="3" t="s">
        <v>7</v>
      </c>
      <c r="J5" s="3" t="s">
        <v>144</v>
      </c>
      <c r="K5" s="3" t="s">
        <v>7</v>
      </c>
      <c r="L5" s="3" t="s">
        <v>144</v>
      </c>
      <c r="M5" s="3" t="s">
        <v>7</v>
      </c>
      <c r="N5" s="3" t="s">
        <v>144</v>
      </c>
      <c r="O5" s="3" t="s">
        <v>7</v>
      </c>
      <c r="P5" s="3">
        <v>600</v>
      </c>
      <c r="Q5" s="62"/>
      <c r="R5" s="60"/>
    </row>
    <row r="6" spans="1:21">
      <c r="A6" s="4">
        <v>12165853</v>
      </c>
      <c r="B6" s="4" t="s">
        <v>8</v>
      </c>
      <c r="C6" s="5" t="s">
        <v>9</v>
      </c>
      <c r="D6" s="4">
        <v>72</v>
      </c>
      <c r="E6" s="4" t="s">
        <v>10</v>
      </c>
      <c r="F6" s="4">
        <v>90</v>
      </c>
      <c r="G6" s="4" t="s">
        <v>11</v>
      </c>
      <c r="H6" s="4">
        <v>73</v>
      </c>
      <c r="I6" s="4" t="s">
        <v>12</v>
      </c>
      <c r="J6" s="4">
        <v>66</v>
      </c>
      <c r="K6" s="4" t="s">
        <v>12</v>
      </c>
      <c r="L6" s="4">
        <v>94</v>
      </c>
      <c r="M6" s="4" t="s">
        <v>11</v>
      </c>
      <c r="N6" s="4">
        <v>85</v>
      </c>
      <c r="O6" s="4" t="s">
        <v>12</v>
      </c>
      <c r="P6" s="4">
        <f>D6+F6+H6+J6+L6+N6</f>
        <v>480</v>
      </c>
      <c r="Q6" s="4">
        <f>ROUNDUP(P6/6,2)</f>
        <v>80</v>
      </c>
      <c r="R6" s="8" t="s">
        <v>13</v>
      </c>
    </row>
    <row r="7" spans="1:21">
      <c r="A7" s="4">
        <v>12165854</v>
      </c>
      <c r="B7" s="4" t="s">
        <v>8</v>
      </c>
      <c r="C7" s="5" t="s">
        <v>14</v>
      </c>
      <c r="D7" s="4">
        <v>92</v>
      </c>
      <c r="E7" s="4" t="s">
        <v>15</v>
      </c>
      <c r="F7" s="4">
        <v>86</v>
      </c>
      <c r="G7" s="4" t="s">
        <v>11</v>
      </c>
      <c r="H7" s="4">
        <v>84</v>
      </c>
      <c r="I7" s="4" t="s">
        <v>11</v>
      </c>
      <c r="J7" s="4">
        <v>77</v>
      </c>
      <c r="K7" s="4" t="s">
        <v>11</v>
      </c>
      <c r="L7" s="4">
        <v>98</v>
      </c>
      <c r="M7" s="4" t="s">
        <v>15</v>
      </c>
      <c r="N7" s="4">
        <v>87</v>
      </c>
      <c r="O7" s="4" t="s">
        <v>12</v>
      </c>
      <c r="P7" s="4">
        <f t="shared" ref="P7:P34" si="0">D7+F7+H7+J7+L7+N7</f>
        <v>524</v>
      </c>
      <c r="Q7" s="4">
        <f t="shared" ref="Q7:Q34" si="1">ROUNDUP(P7/6,2)</f>
        <v>87.34</v>
      </c>
      <c r="R7" s="8" t="s">
        <v>13</v>
      </c>
    </row>
    <row r="8" spans="1:21">
      <c r="A8" s="4">
        <v>12165855</v>
      </c>
      <c r="B8" s="4" t="s">
        <v>8</v>
      </c>
      <c r="C8" s="5" t="s">
        <v>16</v>
      </c>
      <c r="D8" s="4">
        <v>81</v>
      </c>
      <c r="E8" s="4" t="s">
        <v>12</v>
      </c>
      <c r="F8" s="4">
        <v>86</v>
      </c>
      <c r="G8" s="4" t="s">
        <v>11</v>
      </c>
      <c r="H8" s="4">
        <v>74</v>
      </c>
      <c r="I8" s="4" t="s">
        <v>12</v>
      </c>
      <c r="J8" s="4">
        <v>78</v>
      </c>
      <c r="K8" s="4" t="s">
        <v>11</v>
      </c>
      <c r="L8" s="4">
        <v>96</v>
      </c>
      <c r="M8" s="4" t="s">
        <v>15</v>
      </c>
      <c r="N8" s="4">
        <v>83</v>
      </c>
      <c r="O8" s="4" t="s">
        <v>12</v>
      </c>
      <c r="P8" s="4">
        <f t="shared" si="0"/>
        <v>498</v>
      </c>
      <c r="Q8" s="4">
        <f t="shared" si="1"/>
        <v>83</v>
      </c>
      <c r="R8" s="8" t="s">
        <v>13</v>
      </c>
    </row>
    <row r="9" spans="1:21">
      <c r="A9" s="4">
        <v>12165856</v>
      </c>
      <c r="B9" s="4" t="s">
        <v>8</v>
      </c>
      <c r="C9" s="5" t="s">
        <v>17</v>
      </c>
      <c r="D9" s="4">
        <v>83</v>
      </c>
      <c r="E9" s="4" t="s">
        <v>12</v>
      </c>
      <c r="F9" s="4">
        <v>98</v>
      </c>
      <c r="G9" s="4" t="s">
        <v>15</v>
      </c>
      <c r="H9" s="4">
        <v>91</v>
      </c>
      <c r="I9" s="4" t="s">
        <v>15</v>
      </c>
      <c r="J9" s="4">
        <v>98</v>
      </c>
      <c r="K9" s="4" t="s">
        <v>15</v>
      </c>
      <c r="L9" s="4">
        <v>100</v>
      </c>
      <c r="M9" s="4" t="s">
        <v>15</v>
      </c>
      <c r="N9" s="4">
        <v>94</v>
      </c>
      <c r="O9" s="4" t="s">
        <v>15</v>
      </c>
      <c r="P9" s="4">
        <f t="shared" si="0"/>
        <v>564</v>
      </c>
      <c r="Q9" s="4">
        <f t="shared" si="1"/>
        <v>94</v>
      </c>
      <c r="R9" s="8" t="s">
        <v>13</v>
      </c>
      <c r="U9" s="7"/>
    </row>
    <row r="10" spans="1:21">
      <c r="A10" s="4">
        <v>12165857</v>
      </c>
      <c r="B10" s="4" t="s">
        <v>8</v>
      </c>
      <c r="C10" s="5" t="s">
        <v>18</v>
      </c>
      <c r="D10" s="4">
        <v>92</v>
      </c>
      <c r="E10" s="4" t="s">
        <v>15</v>
      </c>
      <c r="F10" s="4">
        <v>90</v>
      </c>
      <c r="G10" s="4" t="s">
        <v>11</v>
      </c>
      <c r="H10" s="4">
        <v>95</v>
      </c>
      <c r="I10" s="4" t="s">
        <v>15</v>
      </c>
      <c r="J10" s="4">
        <v>78</v>
      </c>
      <c r="K10" s="4" t="s">
        <v>11</v>
      </c>
      <c r="L10" s="4">
        <v>95</v>
      </c>
      <c r="M10" s="4" t="s">
        <v>15</v>
      </c>
      <c r="N10" s="4">
        <v>91</v>
      </c>
      <c r="O10" s="4" t="s">
        <v>11</v>
      </c>
      <c r="P10" s="4">
        <f t="shared" si="0"/>
        <v>541</v>
      </c>
      <c r="Q10" s="4">
        <f t="shared" si="1"/>
        <v>90.17</v>
      </c>
      <c r="R10" s="8" t="s">
        <v>13</v>
      </c>
    </row>
    <row r="11" spans="1:21">
      <c r="A11" s="4">
        <v>12165858</v>
      </c>
      <c r="B11" s="4" t="s">
        <v>8</v>
      </c>
      <c r="C11" s="5" t="s">
        <v>19</v>
      </c>
      <c r="D11" s="4">
        <v>82</v>
      </c>
      <c r="E11" s="4" t="s">
        <v>12</v>
      </c>
      <c r="F11" s="4">
        <v>85</v>
      </c>
      <c r="G11" s="4" t="s">
        <v>12</v>
      </c>
      <c r="H11" s="4">
        <v>69</v>
      </c>
      <c r="I11" s="4" t="s">
        <v>20</v>
      </c>
      <c r="J11" s="4">
        <v>79</v>
      </c>
      <c r="K11" s="4" t="s">
        <v>11</v>
      </c>
      <c r="L11" s="4">
        <v>95</v>
      </c>
      <c r="M11" s="4" t="s">
        <v>15</v>
      </c>
      <c r="N11" s="4">
        <v>83</v>
      </c>
      <c r="O11" s="4" t="s">
        <v>12</v>
      </c>
      <c r="P11" s="4">
        <f t="shared" si="0"/>
        <v>493</v>
      </c>
      <c r="Q11" s="4">
        <f t="shared" si="1"/>
        <v>82.17</v>
      </c>
      <c r="R11" s="8" t="s">
        <v>13</v>
      </c>
    </row>
    <row r="12" spans="1:21">
      <c r="A12" s="4">
        <v>12165859</v>
      </c>
      <c r="B12" s="4" t="s">
        <v>8</v>
      </c>
      <c r="C12" s="5" t="s">
        <v>21</v>
      </c>
      <c r="D12" s="4">
        <v>79</v>
      </c>
      <c r="E12" s="4" t="s">
        <v>20</v>
      </c>
      <c r="F12" s="4">
        <v>84</v>
      </c>
      <c r="G12" s="4" t="s">
        <v>12</v>
      </c>
      <c r="H12" s="4">
        <v>48</v>
      </c>
      <c r="I12" s="4" t="s">
        <v>22</v>
      </c>
      <c r="J12" s="4">
        <v>62</v>
      </c>
      <c r="K12" s="4" t="s">
        <v>20</v>
      </c>
      <c r="L12" s="4">
        <v>94</v>
      </c>
      <c r="M12" s="4" t="s">
        <v>11</v>
      </c>
      <c r="N12" s="4">
        <v>88</v>
      </c>
      <c r="O12" s="4" t="s">
        <v>11</v>
      </c>
      <c r="P12" s="4">
        <f t="shared" si="0"/>
        <v>455</v>
      </c>
      <c r="Q12" s="4">
        <f t="shared" si="1"/>
        <v>75.84</v>
      </c>
      <c r="R12" s="8" t="s">
        <v>13</v>
      </c>
    </row>
    <row r="13" spans="1:21">
      <c r="A13" s="4">
        <v>12165860</v>
      </c>
      <c r="B13" s="4" t="s">
        <v>23</v>
      </c>
      <c r="C13" s="5" t="s">
        <v>24</v>
      </c>
      <c r="D13" s="4">
        <v>54</v>
      </c>
      <c r="E13" s="4" t="s">
        <v>25</v>
      </c>
      <c r="F13" s="4">
        <v>81</v>
      </c>
      <c r="G13" s="4" t="s">
        <v>12</v>
      </c>
      <c r="H13" s="4">
        <v>60</v>
      </c>
      <c r="I13" s="4" t="s">
        <v>20</v>
      </c>
      <c r="J13" s="4">
        <v>57</v>
      </c>
      <c r="K13" s="4" t="s">
        <v>20</v>
      </c>
      <c r="L13" s="4">
        <v>95</v>
      </c>
      <c r="M13" s="4" t="s">
        <v>15</v>
      </c>
      <c r="N13" s="4">
        <v>67</v>
      </c>
      <c r="O13" s="4" t="s">
        <v>22</v>
      </c>
      <c r="P13" s="4">
        <f t="shared" si="0"/>
        <v>414</v>
      </c>
      <c r="Q13" s="4">
        <f t="shared" si="1"/>
        <v>69</v>
      </c>
      <c r="R13" s="8" t="s">
        <v>13</v>
      </c>
    </row>
    <row r="14" spans="1:21">
      <c r="A14" s="4">
        <v>12165861</v>
      </c>
      <c r="B14" s="4" t="s">
        <v>23</v>
      </c>
      <c r="C14" s="5" t="s">
        <v>26</v>
      </c>
      <c r="D14" s="4">
        <v>54</v>
      </c>
      <c r="E14" s="4" t="s">
        <v>25</v>
      </c>
      <c r="F14" s="4">
        <v>91</v>
      </c>
      <c r="G14" s="4" t="s">
        <v>11</v>
      </c>
      <c r="H14" s="4">
        <v>56</v>
      </c>
      <c r="I14" s="4" t="s">
        <v>10</v>
      </c>
      <c r="J14" s="4">
        <v>65</v>
      </c>
      <c r="K14" s="4" t="s">
        <v>20</v>
      </c>
      <c r="L14" s="4">
        <v>81</v>
      </c>
      <c r="M14" s="4" t="s">
        <v>20</v>
      </c>
      <c r="N14" s="4">
        <v>76</v>
      </c>
      <c r="O14" s="4" t="s">
        <v>10</v>
      </c>
      <c r="P14" s="4">
        <f t="shared" si="0"/>
        <v>423</v>
      </c>
      <c r="Q14" s="4">
        <f t="shared" si="1"/>
        <v>70.5</v>
      </c>
      <c r="R14" s="8" t="s">
        <v>13</v>
      </c>
    </row>
    <row r="15" spans="1:21">
      <c r="A15" s="4">
        <v>12165862</v>
      </c>
      <c r="B15" s="4" t="s">
        <v>23</v>
      </c>
      <c r="C15" s="5" t="s">
        <v>27</v>
      </c>
      <c r="D15" s="4">
        <v>83</v>
      </c>
      <c r="E15" s="4" t="s">
        <v>12</v>
      </c>
      <c r="F15" s="4">
        <v>96</v>
      </c>
      <c r="G15" s="4" t="s">
        <v>15</v>
      </c>
      <c r="H15" s="4">
        <v>99</v>
      </c>
      <c r="I15" s="4" t="s">
        <v>15</v>
      </c>
      <c r="J15" s="4">
        <v>97</v>
      </c>
      <c r="K15" s="4" t="s">
        <v>15</v>
      </c>
      <c r="L15" s="4">
        <v>99</v>
      </c>
      <c r="M15" s="4" t="s">
        <v>15</v>
      </c>
      <c r="N15" s="4">
        <v>99</v>
      </c>
      <c r="O15" s="4" t="s">
        <v>15</v>
      </c>
      <c r="P15" s="4">
        <f t="shared" si="0"/>
        <v>573</v>
      </c>
      <c r="Q15" s="4">
        <f t="shared" si="1"/>
        <v>95.5</v>
      </c>
      <c r="R15" s="8" t="s">
        <v>13</v>
      </c>
    </row>
    <row r="16" spans="1:21">
      <c r="A16" s="4">
        <v>12165863</v>
      </c>
      <c r="B16" s="4" t="s">
        <v>23</v>
      </c>
      <c r="C16" s="5" t="s">
        <v>28</v>
      </c>
      <c r="D16" s="4">
        <v>87</v>
      </c>
      <c r="E16" s="4" t="s">
        <v>11</v>
      </c>
      <c r="F16" s="4">
        <v>84</v>
      </c>
      <c r="G16" s="4" t="s">
        <v>12</v>
      </c>
      <c r="H16" s="4">
        <v>93</v>
      </c>
      <c r="I16" s="4" t="s">
        <v>15</v>
      </c>
      <c r="J16" s="4">
        <v>71</v>
      </c>
      <c r="K16" s="4" t="s">
        <v>12</v>
      </c>
      <c r="L16" s="4">
        <v>97</v>
      </c>
      <c r="M16" s="4" t="s">
        <v>15</v>
      </c>
      <c r="N16" s="4">
        <v>83</v>
      </c>
      <c r="O16" s="4" t="s">
        <v>12</v>
      </c>
      <c r="P16" s="4">
        <f t="shared" si="0"/>
        <v>515</v>
      </c>
      <c r="Q16" s="4">
        <f t="shared" si="1"/>
        <v>85.84</v>
      </c>
      <c r="R16" s="8" t="s">
        <v>13</v>
      </c>
    </row>
    <row r="17" spans="1:18">
      <c r="A17" s="4">
        <v>12165864</v>
      </c>
      <c r="B17" s="4" t="s">
        <v>23</v>
      </c>
      <c r="C17" s="5" t="s">
        <v>29</v>
      </c>
      <c r="D17" s="4">
        <v>62</v>
      </c>
      <c r="E17" s="4" t="s">
        <v>22</v>
      </c>
      <c r="F17" s="4">
        <v>75</v>
      </c>
      <c r="G17" s="4" t="s">
        <v>10</v>
      </c>
      <c r="H17" s="4">
        <v>45</v>
      </c>
      <c r="I17" s="4" t="s">
        <v>22</v>
      </c>
      <c r="J17" s="4">
        <v>45</v>
      </c>
      <c r="K17" s="4" t="s">
        <v>22</v>
      </c>
      <c r="L17" s="4">
        <v>95</v>
      </c>
      <c r="M17" s="4" t="s">
        <v>15</v>
      </c>
      <c r="N17" s="4">
        <v>72</v>
      </c>
      <c r="O17" s="4" t="s">
        <v>10</v>
      </c>
      <c r="P17" s="4">
        <f t="shared" si="0"/>
        <v>394</v>
      </c>
      <c r="Q17" s="4">
        <f t="shared" si="1"/>
        <v>65.67</v>
      </c>
      <c r="R17" s="8" t="s">
        <v>13</v>
      </c>
    </row>
    <row r="18" spans="1:18">
      <c r="A18" s="4">
        <v>12165865</v>
      </c>
      <c r="B18" s="4" t="s">
        <v>23</v>
      </c>
      <c r="C18" s="5" t="s">
        <v>30</v>
      </c>
      <c r="D18" s="4">
        <v>77</v>
      </c>
      <c r="E18" s="4" t="s">
        <v>20</v>
      </c>
      <c r="F18" s="4">
        <v>95</v>
      </c>
      <c r="G18" s="4" t="s">
        <v>15</v>
      </c>
      <c r="H18" s="4">
        <v>94</v>
      </c>
      <c r="I18" s="4" t="s">
        <v>15</v>
      </c>
      <c r="J18" s="4">
        <v>97</v>
      </c>
      <c r="K18" s="4" t="s">
        <v>15</v>
      </c>
      <c r="L18" s="4">
        <v>99</v>
      </c>
      <c r="M18" s="4" t="s">
        <v>15</v>
      </c>
      <c r="N18" s="4">
        <v>95</v>
      </c>
      <c r="O18" s="4" t="s">
        <v>15</v>
      </c>
      <c r="P18" s="4">
        <f t="shared" si="0"/>
        <v>557</v>
      </c>
      <c r="Q18" s="4">
        <f t="shared" si="1"/>
        <v>92.84</v>
      </c>
      <c r="R18" s="8" t="s">
        <v>13</v>
      </c>
    </row>
    <row r="19" spans="1:18">
      <c r="A19" s="4">
        <v>12165866</v>
      </c>
      <c r="B19" s="4" t="s">
        <v>23</v>
      </c>
      <c r="C19" s="5" t="s">
        <v>31</v>
      </c>
      <c r="D19" s="4">
        <v>50</v>
      </c>
      <c r="E19" s="4" t="s">
        <v>32</v>
      </c>
      <c r="F19" s="4">
        <v>69</v>
      </c>
      <c r="G19" s="4" t="s">
        <v>10</v>
      </c>
      <c r="H19" s="4">
        <v>50</v>
      </c>
      <c r="I19" s="4" t="s">
        <v>22</v>
      </c>
      <c r="J19" s="4">
        <v>45</v>
      </c>
      <c r="K19" s="4" t="s">
        <v>22</v>
      </c>
      <c r="L19" s="4">
        <v>81</v>
      </c>
      <c r="M19" s="4" t="s">
        <v>20</v>
      </c>
      <c r="N19" s="4">
        <v>59</v>
      </c>
      <c r="O19" s="4" t="s">
        <v>25</v>
      </c>
      <c r="P19" s="4">
        <f t="shared" si="0"/>
        <v>354</v>
      </c>
      <c r="Q19" s="4">
        <f t="shared" si="1"/>
        <v>59</v>
      </c>
      <c r="R19" s="8" t="s">
        <v>13</v>
      </c>
    </row>
    <row r="20" spans="1:18">
      <c r="A20" s="4">
        <v>12165867</v>
      </c>
      <c r="B20" s="4" t="s">
        <v>23</v>
      </c>
      <c r="C20" s="5" t="s">
        <v>33</v>
      </c>
      <c r="D20" s="4">
        <v>54</v>
      </c>
      <c r="E20" s="4" t="s">
        <v>25</v>
      </c>
      <c r="F20" s="4">
        <v>82</v>
      </c>
      <c r="G20" s="4" t="s">
        <v>12</v>
      </c>
      <c r="H20" s="4">
        <v>49</v>
      </c>
      <c r="I20" s="4" t="s">
        <v>22</v>
      </c>
      <c r="J20" s="4">
        <v>57</v>
      </c>
      <c r="K20" s="4" t="s">
        <v>20</v>
      </c>
      <c r="L20" s="4">
        <v>90</v>
      </c>
      <c r="M20" s="4" t="s">
        <v>11</v>
      </c>
      <c r="N20" s="4">
        <v>79</v>
      </c>
      <c r="O20" s="4" t="s">
        <v>20</v>
      </c>
      <c r="P20" s="4">
        <f t="shared" si="0"/>
        <v>411</v>
      </c>
      <c r="Q20" s="4">
        <f t="shared" si="1"/>
        <v>68.5</v>
      </c>
      <c r="R20" s="8" t="s">
        <v>13</v>
      </c>
    </row>
    <row r="21" spans="1:18">
      <c r="A21" s="4">
        <v>12165868</v>
      </c>
      <c r="B21" s="4" t="s">
        <v>23</v>
      </c>
      <c r="C21" s="5" t="s">
        <v>34</v>
      </c>
      <c r="D21" s="4">
        <v>61</v>
      </c>
      <c r="E21" s="4" t="s">
        <v>22</v>
      </c>
      <c r="F21" s="4">
        <v>77</v>
      </c>
      <c r="G21" s="4" t="s">
        <v>20</v>
      </c>
      <c r="H21" s="4">
        <v>62</v>
      </c>
      <c r="I21" s="4" t="s">
        <v>20</v>
      </c>
      <c r="J21" s="4">
        <v>53</v>
      </c>
      <c r="K21" s="4" t="s">
        <v>10</v>
      </c>
      <c r="L21" s="4">
        <v>83</v>
      </c>
      <c r="M21" s="4" t="s">
        <v>12</v>
      </c>
      <c r="N21" s="4">
        <v>68</v>
      </c>
      <c r="O21" s="4" t="s">
        <v>22</v>
      </c>
      <c r="P21" s="4">
        <f t="shared" si="0"/>
        <v>404</v>
      </c>
      <c r="Q21" s="4">
        <f t="shared" si="1"/>
        <v>67.34</v>
      </c>
      <c r="R21" s="8" t="s">
        <v>13</v>
      </c>
    </row>
    <row r="22" spans="1:18">
      <c r="A22" s="4">
        <v>12165869</v>
      </c>
      <c r="B22" s="4" t="s">
        <v>23</v>
      </c>
      <c r="C22" s="5" t="s">
        <v>35</v>
      </c>
      <c r="D22" s="4">
        <v>70</v>
      </c>
      <c r="E22" s="4" t="s">
        <v>10</v>
      </c>
      <c r="F22" s="4">
        <v>82</v>
      </c>
      <c r="G22" s="4" t="s">
        <v>12</v>
      </c>
      <c r="H22" s="4">
        <v>85</v>
      </c>
      <c r="I22" s="4" t="s">
        <v>11</v>
      </c>
      <c r="J22" s="4">
        <v>68</v>
      </c>
      <c r="K22" s="4" t="s">
        <v>12</v>
      </c>
      <c r="L22" s="4">
        <v>95</v>
      </c>
      <c r="M22" s="4" t="s">
        <v>15</v>
      </c>
      <c r="N22" s="4">
        <v>82</v>
      </c>
      <c r="O22" s="4" t="s">
        <v>20</v>
      </c>
      <c r="P22" s="4">
        <f t="shared" si="0"/>
        <v>482</v>
      </c>
      <c r="Q22" s="4">
        <f t="shared" si="1"/>
        <v>80.34</v>
      </c>
      <c r="R22" s="8" t="s">
        <v>13</v>
      </c>
    </row>
    <row r="23" spans="1:18">
      <c r="A23" s="4">
        <v>12165870</v>
      </c>
      <c r="B23" s="4" t="s">
        <v>23</v>
      </c>
      <c r="C23" s="5" t="s">
        <v>36</v>
      </c>
      <c r="D23" s="4">
        <v>74</v>
      </c>
      <c r="E23" s="4" t="s">
        <v>20</v>
      </c>
      <c r="F23" s="4">
        <v>79</v>
      </c>
      <c r="G23" s="4" t="s">
        <v>20</v>
      </c>
      <c r="H23" s="4">
        <v>85</v>
      </c>
      <c r="I23" s="4" t="s">
        <v>11</v>
      </c>
      <c r="J23" s="4">
        <v>79</v>
      </c>
      <c r="K23" s="4" t="s">
        <v>11</v>
      </c>
      <c r="L23" s="4">
        <v>96</v>
      </c>
      <c r="M23" s="4" t="s">
        <v>15</v>
      </c>
      <c r="N23" s="4">
        <v>89</v>
      </c>
      <c r="O23" s="4" t="s">
        <v>11</v>
      </c>
      <c r="P23" s="4">
        <f t="shared" si="0"/>
        <v>502</v>
      </c>
      <c r="Q23" s="4">
        <f t="shared" si="1"/>
        <v>83.67</v>
      </c>
      <c r="R23" s="8" t="s">
        <v>13</v>
      </c>
    </row>
    <row r="24" spans="1:18">
      <c r="A24" s="4">
        <v>12165871</v>
      </c>
      <c r="B24" s="4" t="s">
        <v>23</v>
      </c>
      <c r="C24" s="5" t="s">
        <v>37</v>
      </c>
      <c r="D24" s="4">
        <v>78</v>
      </c>
      <c r="E24" s="4" t="s">
        <v>20</v>
      </c>
      <c r="F24" s="4">
        <v>89</v>
      </c>
      <c r="G24" s="4" t="s">
        <v>11</v>
      </c>
      <c r="H24" s="4">
        <v>85</v>
      </c>
      <c r="I24" s="4" t="s">
        <v>11</v>
      </c>
      <c r="J24" s="4">
        <v>64</v>
      </c>
      <c r="K24" s="4" t="s">
        <v>20</v>
      </c>
      <c r="L24" s="4">
        <v>78</v>
      </c>
      <c r="M24" s="4" t="s">
        <v>20</v>
      </c>
      <c r="N24" s="4">
        <v>86</v>
      </c>
      <c r="O24" s="4" t="s">
        <v>12</v>
      </c>
      <c r="P24" s="4">
        <f t="shared" si="0"/>
        <v>480</v>
      </c>
      <c r="Q24" s="4">
        <f t="shared" si="1"/>
        <v>80</v>
      </c>
      <c r="R24" s="8" t="s">
        <v>13</v>
      </c>
    </row>
    <row r="25" spans="1:18">
      <c r="A25" s="4">
        <v>12165872</v>
      </c>
      <c r="B25" s="4" t="s">
        <v>23</v>
      </c>
      <c r="C25" s="5" t="s">
        <v>38</v>
      </c>
      <c r="D25" s="4">
        <v>74</v>
      </c>
      <c r="E25" s="4" t="s">
        <v>20</v>
      </c>
      <c r="F25" s="4">
        <v>74</v>
      </c>
      <c r="G25" s="4" t="s">
        <v>10</v>
      </c>
      <c r="H25" s="4">
        <v>56</v>
      </c>
      <c r="I25" s="4" t="s">
        <v>10</v>
      </c>
      <c r="J25" s="4">
        <v>53</v>
      </c>
      <c r="K25" s="4" t="s">
        <v>10</v>
      </c>
      <c r="L25" s="4">
        <v>83</v>
      </c>
      <c r="M25" s="4" t="s">
        <v>12</v>
      </c>
      <c r="N25" s="4">
        <v>82</v>
      </c>
      <c r="O25" s="4" t="s">
        <v>20</v>
      </c>
      <c r="P25" s="4">
        <f t="shared" si="0"/>
        <v>422</v>
      </c>
      <c r="Q25" s="4">
        <f t="shared" si="1"/>
        <v>70.34</v>
      </c>
      <c r="R25" s="8" t="s">
        <v>13</v>
      </c>
    </row>
    <row r="26" spans="1:18">
      <c r="A26" s="4">
        <v>12165873</v>
      </c>
      <c r="B26" s="4" t="s">
        <v>23</v>
      </c>
      <c r="C26" s="5" t="s">
        <v>39</v>
      </c>
      <c r="D26" s="4">
        <v>55</v>
      </c>
      <c r="E26" s="4" t="s">
        <v>25</v>
      </c>
      <c r="F26" s="4">
        <v>79</v>
      </c>
      <c r="G26" s="4" t="s">
        <v>20</v>
      </c>
      <c r="H26" s="4">
        <v>78</v>
      </c>
      <c r="I26" s="4" t="s">
        <v>12</v>
      </c>
      <c r="J26" s="4">
        <v>79</v>
      </c>
      <c r="K26" s="4" t="s">
        <v>11</v>
      </c>
      <c r="L26" s="4">
        <v>86</v>
      </c>
      <c r="M26" s="4" t="s">
        <v>12</v>
      </c>
      <c r="N26" s="4">
        <v>91</v>
      </c>
      <c r="O26" s="4" t="s">
        <v>11</v>
      </c>
      <c r="P26" s="4">
        <f t="shared" si="0"/>
        <v>468</v>
      </c>
      <c r="Q26" s="4">
        <f t="shared" si="1"/>
        <v>78</v>
      </c>
      <c r="R26" s="8" t="s">
        <v>13</v>
      </c>
    </row>
    <row r="27" spans="1:18">
      <c r="A27" s="4">
        <v>12165874</v>
      </c>
      <c r="B27" s="4" t="s">
        <v>23</v>
      </c>
      <c r="C27" s="5" t="s">
        <v>40</v>
      </c>
      <c r="D27" s="4">
        <v>86</v>
      </c>
      <c r="E27" s="4" t="s">
        <v>11</v>
      </c>
      <c r="F27" s="4">
        <v>90</v>
      </c>
      <c r="G27" s="4" t="s">
        <v>11</v>
      </c>
      <c r="H27" s="4">
        <v>97</v>
      </c>
      <c r="I27" s="4" t="s">
        <v>15</v>
      </c>
      <c r="J27" s="4">
        <v>82</v>
      </c>
      <c r="K27" s="4" t="s">
        <v>11</v>
      </c>
      <c r="L27" s="4">
        <v>93</v>
      </c>
      <c r="M27" s="4" t="s">
        <v>11</v>
      </c>
      <c r="N27" s="4">
        <v>82</v>
      </c>
      <c r="O27" s="4" t="s">
        <v>20</v>
      </c>
      <c r="P27" s="4">
        <f t="shared" si="0"/>
        <v>530</v>
      </c>
      <c r="Q27" s="4">
        <f t="shared" si="1"/>
        <v>88.34</v>
      </c>
      <c r="R27" s="8" t="s">
        <v>13</v>
      </c>
    </row>
    <row r="28" spans="1:18">
      <c r="A28" s="4">
        <v>12165875</v>
      </c>
      <c r="B28" s="4" t="s">
        <v>23</v>
      </c>
      <c r="C28" s="5" t="s">
        <v>41</v>
      </c>
      <c r="D28" s="4">
        <v>85</v>
      </c>
      <c r="E28" s="4" t="s">
        <v>11</v>
      </c>
      <c r="F28" s="4">
        <v>91</v>
      </c>
      <c r="G28" s="4" t="s">
        <v>11</v>
      </c>
      <c r="H28" s="4">
        <v>87</v>
      </c>
      <c r="I28" s="4" t="s">
        <v>11</v>
      </c>
      <c r="J28" s="4">
        <v>83</v>
      </c>
      <c r="K28" s="4" t="s">
        <v>11</v>
      </c>
      <c r="L28" s="4">
        <v>95</v>
      </c>
      <c r="M28" s="4" t="s">
        <v>15</v>
      </c>
      <c r="N28" s="4">
        <v>90</v>
      </c>
      <c r="O28" s="4" t="s">
        <v>11</v>
      </c>
      <c r="P28" s="4">
        <f t="shared" si="0"/>
        <v>531</v>
      </c>
      <c r="Q28" s="4">
        <f t="shared" si="1"/>
        <v>88.5</v>
      </c>
      <c r="R28" s="8" t="s">
        <v>13</v>
      </c>
    </row>
    <row r="29" spans="1:18">
      <c r="A29" s="4">
        <v>2165876</v>
      </c>
      <c r="B29" s="4" t="s">
        <v>23</v>
      </c>
      <c r="C29" s="5" t="s">
        <v>42</v>
      </c>
      <c r="D29" s="4">
        <v>72</v>
      </c>
      <c r="E29" s="4" t="s">
        <v>10</v>
      </c>
      <c r="F29" s="4">
        <v>83</v>
      </c>
      <c r="G29" s="4" t="s">
        <v>12</v>
      </c>
      <c r="H29" s="4">
        <v>92</v>
      </c>
      <c r="I29" s="4" t="s">
        <v>15</v>
      </c>
      <c r="J29" s="4">
        <v>93</v>
      </c>
      <c r="K29" s="4" t="s">
        <v>15</v>
      </c>
      <c r="L29" s="4">
        <v>91</v>
      </c>
      <c r="M29" s="4" t="s">
        <v>11</v>
      </c>
      <c r="N29" s="4">
        <v>94</v>
      </c>
      <c r="O29" s="4" t="s">
        <v>15</v>
      </c>
      <c r="P29" s="4">
        <f t="shared" si="0"/>
        <v>525</v>
      </c>
      <c r="Q29" s="4">
        <f t="shared" si="1"/>
        <v>87.5</v>
      </c>
      <c r="R29" s="8" t="s">
        <v>13</v>
      </c>
    </row>
    <row r="30" spans="1:18">
      <c r="A30" s="4">
        <v>12165877</v>
      </c>
      <c r="B30" s="4" t="s">
        <v>8</v>
      </c>
      <c r="C30" s="5" t="s">
        <v>43</v>
      </c>
      <c r="D30" s="4">
        <v>75</v>
      </c>
      <c r="E30" s="4" t="s">
        <v>20</v>
      </c>
      <c r="F30" s="4">
        <v>95</v>
      </c>
      <c r="G30" s="4" t="s">
        <v>15</v>
      </c>
      <c r="H30" s="4">
        <v>59</v>
      </c>
      <c r="I30" s="4" t="s">
        <v>10</v>
      </c>
      <c r="J30" s="4">
        <v>59</v>
      </c>
      <c r="K30" s="4" t="s">
        <v>20</v>
      </c>
      <c r="L30" s="4">
        <v>85</v>
      </c>
      <c r="M30" s="4" t="s">
        <v>12</v>
      </c>
      <c r="N30" s="4">
        <v>90</v>
      </c>
      <c r="O30" s="4" t="s">
        <v>11</v>
      </c>
      <c r="P30" s="4">
        <f t="shared" si="0"/>
        <v>463</v>
      </c>
      <c r="Q30" s="4">
        <f t="shared" si="1"/>
        <v>77.17</v>
      </c>
      <c r="R30" s="8" t="s">
        <v>13</v>
      </c>
    </row>
    <row r="31" spans="1:18">
      <c r="A31" s="4">
        <v>12165878</v>
      </c>
      <c r="B31" s="4" t="s">
        <v>8</v>
      </c>
      <c r="C31" s="5" t="s">
        <v>44</v>
      </c>
      <c r="D31" s="4">
        <v>60</v>
      </c>
      <c r="E31" s="4" t="s">
        <v>25</v>
      </c>
      <c r="F31" s="4">
        <v>73</v>
      </c>
      <c r="G31" s="4" t="s">
        <v>10</v>
      </c>
      <c r="H31" s="4">
        <v>50</v>
      </c>
      <c r="I31" s="4" t="s">
        <v>22</v>
      </c>
      <c r="J31" s="4">
        <v>48</v>
      </c>
      <c r="K31" s="4" t="s">
        <v>22</v>
      </c>
      <c r="L31" s="4">
        <v>77</v>
      </c>
      <c r="M31" s="4" t="s">
        <v>20</v>
      </c>
      <c r="N31" s="4">
        <v>64</v>
      </c>
      <c r="O31" s="4" t="s">
        <v>25</v>
      </c>
      <c r="P31" s="4">
        <f t="shared" si="0"/>
        <v>372</v>
      </c>
      <c r="Q31" s="4">
        <f t="shared" si="1"/>
        <v>62</v>
      </c>
      <c r="R31" s="8" t="s">
        <v>13</v>
      </c>
    </row>
    <row r="32" spans="1:18">
      <c r="A32" s="4">
        <v>12165879</v>
      </c>
      <c r="B32" s="4" t="s">
        <v>8</v>
      </c>
      <c r="C32" s="5" t="s">
        <v>45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>
        <f t="shared" si="0"/>
        <v>0</v>
      </c>
      <c r="Q32" s="15">
        <f t="shared" si="1"/>
        <v>0</v>
      </c>
      <c r="R32" s="16" t="s">
        <v>46</v>
      </c>
    </row>
    <row r="33" spans="1:18">
      <c r="A33" s="4">
        <v>12165880</v>
      </c>
      <c r="B33" s="4" t="s">
        <v>8</v>
      </c>
      <c r="C33" s="5" t="s">
        <v>47</v>
      </c>
      <c r="D33" s="4">
        <v>59</v>
      </c>
      <c r="E33" s="4" t="s">
        <v>25</v>
      </c>
      <c r="F33" s="4">
        <v>88</v>
      </c>
      <c r="G33" s="4" t="s">
        <v>11</v>
      </c>
      <c r="H33" s="4">
        <v>54</v>
      </c>
      <c r="I33" s="4" t="s">
        <v>10</v>
      </c>
      <c r="J33" s="4">
        <v>50</v>
      </c>
      <c r="K33" s="4" t="s">
        <v>10</v>
      </c>
      <c r="L33" s="4">
        <v>72</v>
      </c>
      <c r="M33" s="4" t="s">
        <v>10</v>
      </c>
      <c r="N33" s="4">
        <v>62</v>
      </c>
      <c r="O33" s="4" t="s">
        <v>25</v>
      </c>
      <c r="P33" s="4">
        <f t="shared" si="0"/>
        <v>385</v>
      </c>
      <c r="Q33" s="4">
        <f t="shared" si="1"/>
        <v>64.17</v>
      </c>
      <c r="R33" s="8" t="s">
        <v>13</v>
      </c>
    </row>
    <row r="34" spans="1:18">
      <c r="A34" s="4">
        <v>12165881</v>
      </c>
      <c r="B34" s="4" t="s">
        <v>23</v>
      </c>
      <c r="C34" s="5" t="s">
        <v>48</v>
      </c>
      <c r="D34" s="4">
        <v>55</v>
      </c>
      <c r="E34" s="4" t="s">
        <v>25</v>
      </c>
      <c r="F34" s="4">
        <v>59</v>
      </c>
      <c r="G34" s="4" t="s">
        <v>25</v>
      </c>
      <c r="H34" s="4">
        <v>54</v>
      </c>
      <c r="I34" s="4" t="s">
        <v>10</v>
      </c>
      <c r="J34" s="4">
        <v>43</v>
      </c>
      <c r="K34" s="4" t="s">
        <v>22</v>
      </c>
      <c r="L34" s="4">
        <v>71</v>
      </c>
      <c r="M34" s="4" t="s">
        <v>10</v>
      </c>
      <c r="N34" s="4">
        <v>63</v>
      </c>
      <c r="O34" s="4" t="s">
        <v>25</v>
      </c>
      <c r="P34" s="4">
        <f t="shared" si="0"/>
        <v>345</v>
      </c>
      <c r="Q34" s="4">
        <f t="shared" si="1"/>
        <v>57.5</v>
      </c>
      <c r="R34" s="8" t="s">
        <v>13</v>
      </c>
    </row>
    <row r="35" spans="1:18">
      <c r="A35" s="81" t="s">
        <v>185</v>
      </c>
      <c r="B35" s="81"/>
      <c r="C35" s="81"/>
      <c r="D35" s="81">
        <v>100</v>
      </c>
      <c r="E35" s="81"/>
      <c r="F35" s="81">
        <v>100</v>
      </c>
      <c r="G35" s="81"/>
      <c r="H35" s="81">
        <v>100</v>
      </c>
      <c r="I35" s="81"/>
      <c r="J35" s="81">
        <v>100</v>
      </c>
      <c r="K35" s="81"/>
      <c r="L35" s="81">
        <v>100</v>
      </c>
      <c r="M35" s="81"/>
      <c r="N35" s="81">
        <v>100</v>
      </c>
      <c r="O35" s="81"/>
    </row>
    <row r="36" spans="1:18">
      <c r="A36" s="81" t="s">
        <v>164</v>
      </c>
      <c r="B36" s="81"/>
      <c r="C36" s="81"/>
      <c r="D36" s="81">
        <f>R44</f>
        <v>55.36</v>
      </c>
      <c r="E36" s="81"/>
      <c r="F36" s="81">
        <f>R43</f>
        <v>75.900000000000006</v>
      </c>
      <c r="G36" s="81"/>
      <c r="H36" s="81">
        <f>R45</f>
        <v>70.990000000000009</v>
      </c>
      <c r="I36" s="81"/>
      <c r="J36" s="81">
        <f>R46</f>
        <v>71.430000000000007</v>
      </c>
      <c r="K36" s="81"/>
      <c r="L36" s="81">
        <f>R47</f>
        <v>85.27000000000001</v>
      </c>
      <c r="M36" s="81"/>
      <c r="N36" s="81">
        <f>R48</f>
        <v>67.86</v>
      </c>
      <c r="O36" s="81"/>
    </row>
    <row r="37" spans="1:18" ht="45" customHeight="1">
      <c r="A37" s="98" t="s">
        <v>165</v>
      </c>
      <c r="B37" s="99"/>
      <c r="C37" s="100"/>
      <c r="D37" s="97" t="str">
        <f>C44</f>
        <v>MS. MEENAKSHI DOGRA</v>
      </c>
      <c r="E37" s="97"/>
      <c r="F37" s="97" t="str">
        <f>C43</f>
        <v>MR. AMLESH SOM</v>
      </c>
      <c r="G37" s="97"/>
      <c r="H37" s="97" t="str">
        <f>C45</f>
        <v>MR.MOHIT RASTOGI</v>
      </c>
      <c r="I37" s="97"/>
      <c r="J37" s="97" t="str">
        <f>C46</f>
        <v>ALL PGT SC.</v>
      </c>
      <c r="K37" s="97"/>
      <c r="L37" s="97" t="str">
        <f>C47</f>
        <v>MR. SUSHIL KUMAR</v>
      </c>
      <c r="M37" s="97"/>
      <c r="N37" s="97" t="str">
        <f>C48</f>
        <v>MR. B. K. SINGH</v>
      </c>
      <c r="O37" s="97"/>
    </row>
    <row r="39" spans="1:18" ht="18.75">
      <c r="A39" s="59" t="s">
        <v>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18" ht="18.75">
      <c r="A40" s="59" t="s">
        <v>156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  <row r="41" spans="1:18" ht="18.75">
      <c r="A41" s="68" t="s">
        <v>166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>
      <c r="A42" s="96" t="s">
        <v>167</v>
      </c>
      <c r="B42" s="96"/>
      <c r="C42" s="77" t="s">
        <v>165</v>
      </c>
      <c r="D42" s="79"/>
      <c r="E42" s="77" t="s">
        <v>168</v>
      </c>
      <c r="F42" s="79"/>
      <c r="G42" s="21" t="s">
        <v>15</v>
      </c>
      <c r="H42" s="21" t="s">
        <v>11</v>
      </c>
      <c r="I42" s="21" t="s">
        <v>12</v>
      </c>
      <c r="J42" s="21" t="s">
        <v>20</v>
      </c>
      <c r="K42" s="21" t="s">
        <v>10</v>
      </c>
      <c r="L42" s="21" t="s">
        <v>22</v>
      </c>
      <c r="M42" s="21" t="s">
        <v>25</v>
      </c>
      <c r="N42" s="21" t="s">
        <v>32</v>
      </c>
      <c r="O42" s="21" t="s">
        <v>68</v>
      </c>
      <c r="P42" s="21" t="s">
        <v>143</v>
      </c>
      <c r="Q42" s="21" t="s">
        <v>169</v>
      </c>
      <c r="R42" s="21" t="s">
        <v>170</v>
      </c>
    </row>
    <row r="43" spans="1:18">
      <c r="A43" s="95" t="s">
        <v>171</v>
      </c>
      <c r="B43" s="95"/>
      <c r="C43" s="93" t="s">
        <v>177</v>
      </c>
      <c r="D43" s="94"/>
      <c r="E43" s="75" t="s">
        <v>183</v>
      </c>
      <c r="F43" s="76"/>
      <c r="G43" s="20">
        <f>COUNTIF(G6:G34,"A1")</f>
        <v>4</v>
      </c>
      <c r="H43" s="20">
        <f>COUNTIF(G6:G34,"A2")</f>
        <v>9</v>
      </c>
      <c r="I43" s="20">
        <f>COUNTIF(G6:G34,"B1")</f>
        <v>7</v>
      </c>
      <c r="J43" s="20">
        <f>COUNTIF(G6:G34,"B2")</f>
        <v>3</v>
      </c>
      <c r="K43" s="20">
        <f>COUNTIF(G6:G34,"C1")</f>
        <v>4</v>
      </c>
      <c r="L43" s="20">
        <f>COUNTIF(G6:G34,"C2")</f>
        <v>0</v>
      </c>
      <c r="M43" s="20">
        <f>COUNTIF(G6:G34,"D1")</f>
        <v>1</v>
      </c>
      <c r="N43" s="20">
        <f>COUNTIF(G6:G34,"D2")</f>
        <v>0</v>
      </c>
      <c r="O43" s="20">
        <f>COUNTIF(G6:G34,"E")</f>
        <v>0</v>
      </c>
      <c r="P43" s="20">
        <f>G43+H43+I43+J43+K43+L43+M43+N43+O43</f>
        <v>28</v>
      </c>
      <c r="Q43" s="20">
        <f>(G43*8+H43*7+I43*6+J43*5+K43*4+L43*3+M43*2+N43*1+O43*0)</f>
        <v>170</v>
      </c>
      <c r="R43" s="20">
        <f>ROUNDUP(Q43*12.5/P43,2)</f>
        <v>75.900000000000006</v>
      </c>
    </row>
    <row r="44" spans="1:18">
      <c r="A44" s="95" t="s">
        <v>172</v>
      </c>
      <c r="B44" s="95"/>
      <c r="C44" s="93" t="s">
        <v>178</v>
      </c>
      <c r="D44" s="94"/>
      <c r="E44" s="75" t="s">
        <v>183</v>
      </c>
      <c r="F44" s="76"/>
      <c r="G44" s="20">
        <f>COUNTIF(E6:E34,"A1")</f>
        <v>2</v>
      </c>
      <c r="H44" s="20">
        <f>COUNTIF(E6:E34,"A2")</f>
        <v>3</v>
      </c>
      <c r="I44" s="20">
        <f>COUNTIF(E6:E34,"B1")</f>
        <v>4</v>
      </c>
      <c r="J44" s="20">
        <f>COUNTIF(E6:E34,"B2")</f>
        <v>6</v>
      </c>
      <c r="K44" s="20">
        <f>COUNTIF(E6:E34,"C1")</f>
        <v>3</v>
      </c>
      <c r="L44" s="20">
        <f>COUNTIF(E6:E34,"C2")</f>
        <v>2</v>
      </c>
      <c r="M44" s="20">
        <f>COUNTIF(E6:E34,"D1")</f>
        <v>7</v>
      </c>
      <c r="N44" s="20">
        <f>COUNTIF(E6:E34,"D2")</f>
        <v>1</v>
      </c>
      <c r="O44" s="20">
        <f>COUNTIF(E6:E34,"E")</f>
        <v>0</v>
      </c>
      <c r="P44" s="20">
        <f t="shared" ref="P44:P48" si="2">G44+H44+I44+J44+K44+L44+M44+N44+O44</f>
        <v>28</v>
      </c>
      <c r="Q44" s="20">
        <f t="shared" ref="Q44:Q48" si="3">(G44*8+H44*7+I44*6+J44*5+K44*4+L44*3+M44*2+N44*1+O44*0)</f>
        <v>124</v>
      </c>
      <c r="R44" s="20">
        <f t="shared" ref="R44:R48" si="4">ROUNDUP(Q44*12.5/P44,2)</f>
        <v>55.36</v>
      </c>
    </row>
    <row r="45" spans="1:18">
      <c r="A45" s="95" t="s">
        <v>173</v>
      </c>
      <c r="B45" s="95"/>
      <c r="C45" s="93" t="s">
        <v>179</v>
      </c>
      <c r="D45" s="94"/>
      <c r="E45" s="75" t="s">
        <v>184</v>
      </c>
      <c r="F45" s="76"/>
      <c r="G45" s="20">
        <f>COUNTIF(I6:I34,"A1")</f>
        <v>7</v>
      </c>
      <c r="H45" s="20">
        <f>COUNTIF(I6:I34,"A2")</f>
        <v>5</v>
      </c>
      <c r="I45" s="20">
        <f>COUNTIF(I6:I34,"B1")</f>
        <v>3</v>
      </c>
      <c r="J45" s="20">
        <f>COUNTIF(I6:I34,"B2")</f>
        <v>3</v>
      </c>
      <c r="K45" s="20">
        <f>COUNTIF(I6:I34,"C1")</f>
        <v>5</v>
      </c>
      <c r="L45" s="20">
        <f>COUNTIF(I6:I34,"C2")</f>
        <v>5</v>
      </c>
      <c r="M45" s="20">
        <f>COUNTIF(I6:I34,"D1")</f>
        <v>0</v>
      </c>
      <c r="N45" s="20">
        <f>COUNTIF(I6:I34,"D2")</f>
        <v>0</v>
      </c>
      <c r="O45" s="20">
        <f>COUNTIF(I6:I34,"E")</f>
        <v>0</v>
      </c>
      <c r="P45" s="20">
        <f t="shared" si="2"/>
        <v>28</v>
      </c>
      <c r="Q45" s="20">
        <f t="shared" si="3"/>
        <v>159</v>
      </c>
      <c r="R45" s="20">
        <f t="shared" si="4"/>
        <v>70.990000000000009</v>
      </c>
    </row>
    <row r="46" spans="1:18">
      <c r="A46" s="95" t="s">
        <v>174</v>
      </c>
      <c r="B46" s="95"/>
      <c r="C46" s="93" t="s">
        <v>180</v>
      </c>
      <c r="D46" s="94"/>
      <c r="E46" s="75" t="s">
        <v>184</v>
      </c>
      <c r="F46" s="76"/>
      <c r="G46" s="20">
        <f>COUNTIF(K6:K34,"A1")</f>
        <v>4</v>
      </c>
      <c r="H46" s="20">
        <f>COUNTIF(K6:K34,"A2")</f>
        <v>8</v>
      </c>
      <c r="I46" s="20">
        <f>COUNTIF(K6:K34,"B1")</f>
        <v>3</v>
      </c>
      <c r="J46" s="20">
        <f>COUNTIF(K6:K34,"B2")</f>
        <v>6</v>
      </c>
      <c r="K46" s="20">
        <f>COUNTIF(K6:K34,"C1")</f>
        <v>3</v>
      </c>
      <c r="L46" s="20">
        <f>COUNTIF(K6:K34,"C2")</f>
        <v>4</v>
      </c>
      <c r="M46" s="20">
        <f>COUNTIF(K6:K34,"D1")</f>
        <v>0</v>
      </c>
      <c r="N46" s="20">
        <f>COUNTIF(K6:K34,"D2")</f>
        <v>0</v>
      </c>
      <c r="O46" s="20">
        <f>COUNTIF(K6:K34,"E")</f>
        <v>0</v>
      </c>
      <c r="P46" s="20">
        <f t="shared" si="2"/>
        <v>28</v>
      </c>
      <c r="Q46" s="20">
        <f t="shared" si="3"/>
        <v>160</v>
      </c>
      <c r="R46" s="20">
        <f t="shared" si="4"/>
        <v>71.430000000000007</v>
      </c>
    </row>
    <row r="47" spans="1:18">
      <c r="A47" s="95" t="s">
        <v>175</v>
      </c>
      <c r="B47" s="95"/>
      <c r="C47" s="93" t="s">
        <v>181</v>
      </c>
      <c r="D47" s="94"/>
      <c r="E47" s="75" t="s">
        <v>184</v>
      </c>
      <c r="F47" s="76"/>
      <c r="G47" s="20">
        <f>COUNTIF(M6:M34,"A1")</f>
        <v>13</v>
      </c>
      <c r="H47" s="20">
        <f>COUNTIF(M6:M34,"A2")</f>
        <v>5</v>
      </c>
      <c r="I47" s="20">
        <f>COUNTIF(M6:M34,"B1")</f>
        <v>4</v>
      </c>
      <c r="J47" s="20">
        <f>COUNTIF(M6:M34,"B2")</f>
        <v>4</v>
      </c>
      <c r="K47" s="20">
        <f>COUNTIF(M6:M34,"C1")</f>
        <v>2</v>
      </c>
      <c r="L47" s="20">
        <f>COUNTIF(M6:M34,"C2")</f>
        <v>0</v>
      </c>
      <c r="M47" s="20">
        <f>COUNTIF(M6:M34,"D1")</f>
        <v>0</v>
      </c>
      <c r="N47" s="20">
        <f>COUNTIF(M6:M34,"D2")</f>
        <v>0</v>
      </c>
      <c r="O47" s="20">
        <f>COUNTIF(M6:M34,"E")</f>
        <v>0</v>
      </c>
      <c r="P47" s="20">
        <f t="shared" si="2"/>
        <v>28</v>
      </c>
      <c r="Q47" s="20">
        <f t="shared" si="3"/>
        <v>191</v>
      </c>
      <c r="R47" s="20">
        <f t="shared" si="4"/>
        <v>85.27000000000001</v>
      </c>
    </row>
    <row r="48" spans="1:18">
      <c r="A48" s="95" t="s">
        <v>176</v>
      </c>
      <c r="B48" s="95"/>
      <c r="C48" s="93" t="s">
        <v>182</v>
      </c>
      <c r="D48" s="94"/>
      <c r="E48" s="75" t="s">
        <v>184</v>
      </c>
      <c r="F48" s="76"/>
      <c r="G48" s="20">
        <f>COUNTIF(O6:O34,"A1")</f>
        <v>4</v>
      </c>
      <c r="H48" s="20">
        <f>COUNTIF(O6:O34,"A2")</f>
        <v>6</v>
      </c>
      <c r="I48" s="20">
        <f>COUNTIF(O6:O34,"B1")</f>
        <v>6</v>
      </c>
      <c r="J48" s="20">
        <f>COUNTIF(O6:O34,"B2")</f>
        <v>4</v>
      </c>
      <c r="K48" s="20">
        <f>COUNTIF(O6:O34,"C1")</f>
        <v>2</v>
      </c>
      <c r="L48" s="20">
        <f>COUNTIF(O6:O34,"C2")</f>
        <v>2</v>
      </c>
      <c r="M48" s="20">
        <f>COUNTIF(O6:O34,"D1")</f>
        <v>4</v>
      </c>
      <c r="N48" s="20">
        <f>COUNTIF(O6:O34,"D2")</f>
        <v>0</v>
      </c>
      <c r="O48" s="20">
        <f>COUNTIF(O6:O34,"E")</f>
        <v>0</v>
      </c>
      <c r="P48" s="20">
        <f t="shared" si="2"/>
        <v>28</v>
      </c>
      <c r="Q48" s="20">
        <f t="shared" si="3"/>
        <v>152</v>
      </c>
      <c r="R48" s="20">
        <f t="shared" si="4"/>
        <v>67.86</v>
      </c>
    </row>
    <row r="49" spans="1:18">
      <c r="A49" s="74"/>
      <c r="B49" s="74"/>
    </row>
    <row r="50" spans="1:18" ht="15.75">
      <c r="A50" s="70" t="s">
        <v>186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23"/>
      <c r="Q50" s="23"/>
      <c r="R50" s="23"/>
    </row>
    <row r="51" spans="1:18">
      <c r="A51" s="73" t="s">
        <v>187</v>
      </c>
      <c r="B51" s="73"/>
      <c r="C51" s="73"/>
      <c r="D51" s="73" t="s">
        <v>188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25"/>
      <c r="Q51" s="25"/>
      <c r="R51" s="25"/>
    </row>
    <row r="52" spans="1:18">
      <c r="A52" s="73"/>
      <c r="B52" s="73"/>
      <c r="C52" s="73"/>
      <c r="D52" s="73" t="s">
        <v>172</v>
      </c>
      <c r="E52" s="73"/>
      <c r="F52" s="73" t="s">
        <v>171</v>
      </c>
      <c r="G52" s="73"/>
      <c r="H52" s="73" t="s">
        <v>173</v>
      </c>
      <c r="I52" s="73"/>
      <c r="J52" s="73" t="s">
        <v>174</v>
      </c>
      <c r="K52" s="73"/>
      <c r="L52" s="73" t="s">
        <v>189</v>
      </c>
      <c r="M52" s="73"/>
      <c r="N52" s="73" t="s">
        <v>176</v>
      </c>
      <c r="O52" s="73"/>
      <c r="P52" s="25"/>
      <c r="Q52" s="25"/>
      <c r="R52" s="25"/>
    </row>
    <row r="53" spans="1:18">
      <c r="A53" s="73" t="s">
        <v>190</v>
      </c>
      <c r="B53" s="73"/>
      <c r="C53" s="73"/>
      <c r="D53" s="73">
        <f>COUNTIF(D6:D34,"&lt;44.99")</f>
        <v>0</v>
      </c>
      <c r="E53" s="73"/>
      <c r="F53" s="73">
        <f t="shared" ref="F53" si="5">COUNTIF(F6:F34,"&lt;44.99")</f>
        <v>0</v>
      </c>
      <c r="G53" s="73"/>
      <c r="H53" s="73">
        <f t="shared" ref="H53" si="6">COUNTIF(H6:H34,"&lt;44.99")</f>
        <v>0</v>
      </c>
      <c r="I53" s="73"/>
      <c r="J53" s="73">
        <f t="shared" ref="J53" si="7">COUNTIF(J6:J34,"&lt;44.99")</f>
        <v>1</v>
      </c>
      <c r="K53" s="73"/>
      <c r="L53" s="73">
        <f t="shared" ref="L53" si="8">COUNTIF(L6:L34,"&lt;44.99")</f>
        <v>0</v>
      </c>
      <c r="M53" s="73"/>
      <c r="N53" s="73">
        <f t="shared" ref="N53" si="9">COUNTIF(N6:N34,"&lt;44.99")</f>
        <v>0</v>
      </c>
      <c r="O53" s="73"/>
      <c r="P53" s="24"/>
      <c r="Q53" s="24"/>
      <c r="R53" s="24"/>
    </row>
    <row r="54" spans="1:18">
      <c r="A54" s="73" t="s">
        <v>191</v>
      </c>
      <c r="B54" s="73"/>
      <c r="C54" s="73"/>
      <c r="D54" s="73">
        <f>COUNTIF(D6:D34,"&lt;59.99")-D53</f>
        <v>7</v>
      </c>
      <c r="E54" s="73"/>
      <c r="F54" s="73">
        <f t="shared" ref="F54" si="10">COUNTIF(F6:F34,"&lt;59.99")-F53</f>
        <v>1</v>
      </c>
      <c r="G54" s="73"/>
      <c r="H54" s="73">
        <f t="shared" ref="H54" si="11">COUNTIF(H6:H34,"&lt;59.99")-H53</f>
        <v>10</v>
      </c>
      <c r="I54" s="73"/>
      <c r="J54" s="73">
        <f t="shared" ref="J54" si="12">COUNTIF(J6:J34,"&lt;59.99")-J53</f>
        <v>9</v>
      </c>
      <c r="K54" s="73"/>
      <c r="L54" s="73">
        <f t="shared" ref="L54" si="13">COUNTIF(L6:L34,"&lt;59.99")-L53</f>
        <v>0</v>
      </c>
      <c r="M54" s="73"/>
      <c r="N54" s="73">
        <f t="shared" ref="N54" si="14">COUNTIF(N6:N34,"&lt;59.99")-N53</f>
        <v>1</v>
      </c>
      <c r="O54" s="73"/>
      <c r="P54" s="24"/>
      <c r="Q54" s="24"/>
      <c r="R54" s="24"/>
    </row>
    <row r="55" spans="1:18">
      <c r="A55" s="73" t="s">
        <v>192</v>
      </c>
      <c r="B55" s="73"/>
      <c r="C55" s="73"/>
      <c r="D55" s="73">
        <f>COUNTIF(D6:D34,"&lt;74.99")-(D53+D54)</f>
        <v>8</v>
      </c>
      <c r="E55" s="73"/>
      <c r="F55" s="73">
        <f t="shared" ref="F55" si="15">COUNTIF(F6:F34,"&lt;74.99")-(F53+F54)</f>
        <v>3</v>
      </c>
      <c r="G55" s="73"/>
      <c r="H55" s="73">
        <f t="shared" ref="H55" si="16">COUNTIF(H6:H34,"&lt;74.99")-(H53+H54)</f>
        <v>5</v>
      </c>
      <c r="I55" s="73"/>
      <c r="J55" s="73">
        <f t="shared" ref="J55" si="17">COUNTIF(J6:J34,"&lt;74.99")-(J53+J54)</f>
        <v>6</v>
      </c>
      <c r="K55" s="73"/>
      <c r="L55" s="73">
        <f t="shared" ref="L55" si="18">COUNTIF(L6:L34,"&lt;74.99")-(L53+L54)</f>
        <v>2</v>
      </c>
      <c r="M55" s="73"/>
      <c r="N55" s="73">
        <f t="shared" ref="N55" si="19">COUNTIF(N6:N34,"&lt;74.99")-(N53+N54)</f>
        <v>6</v>
      </c>
      <c r="O55" s="73"/>
      <c r="P55" s="24"/>
      <c r="Q55" s="24"/>
      <c r="R55" s="24"/>
    </row>
    <row r="56" spans="1:18">
      <c r="A56" s="73" t="s">
        <v>193</v>
      </c>
      <c r="B56" s="73"/>
      <c r="C56" s="73"/>
      <c r="D56" s="73">
        <f>COUNTIF(D6:D34,"&lt;89.99")-(D53+D54+D55)</f>
        <v>11</v>
      </c>
      <c r="E56" s="73"/>
      <c r="F56" s="73">
        <f t="shared" ref="F56" si="20">COUNTIF(F6:F34,"&lt;89.99")-(F53+F54+F55)</f>
        <v>15</v>
      </c>
      <c r="G56" s="73"/>
      <c r="H56" s="73">
        <f t="shared" ref="H56" si="21">COUNTIF(H6:H34,"&lt;89.99")-(H53+H54+H55)</f>
        <v>6</v>
      </c>
      <c r="I56" s="73"/>
      <c r="J56" s="73">
        <f t="shared" ref="J56" si="22">COUNTIF(J6:J34,"&lt;89.99")-(J53+J54+J55)</f>
        <v>8</v>
      </c>
      <c r="K56" s="73"/>
      <c r="L56" s="73">
        <f t="shared" ref="L56" si="23">COUNTIF(L6:L34,"&lt;89.99")-(L53+L54+L55)</f>
        <v>8</v>
      </c>
      <c r="M56" s="73"/>
      <c r="N56" s="73">
        <f t="shared" ref="N56" si="24">COUNTIF(N6:N34,"&lt;89.99")-(N53+N54+N55)</f>
        <v>13</v>
      </c>
      <c r="O56" s="73"/>
      <c r="P56" s="24"/>
      <c r="Q56" s="24"/>
      <c r="R56" s="24"/>
    </row>
    <row r="57" spans="1:18">
      <c r="A57" s="73" t="s">
        <v>194</v>
      </c>
      <c r="B57" s="73"/>
      <c r="C57" s="73"/>
      <c r="D57" s="73">
        <f>COUNTIF(D6:D34,"&gt;=90")</f>
        <v>2</v>
      </c>
      <c r="E57" s="73"/>
      <c r="F57" s="73">
        <f t="shared" ref="F57" si="25">COUNTIF(F6:F34,"&gt;=90")</f>
        <v>9</v>
      </c>
      <c r="G57" s="73"/>
      <c r="H57" s="73">
        <f t="shared" ref="H57" si="26">COUNTIF(H6:H34,"&gt;=90")</f>
        <v>7</v>
      </c>
      <c r="I57" s="73"/>
      <c r="J57" s="73">
        <f t="shared" ref="J57" si="27">COUNTIF(J6:J34,"&gt;=90")</f>
        <v>4</v>
      </c>
      <c r="K57" s="73"/>
      <c r="L57" s="73">
        <f t="shared" ref="L57" si="28">COUNTIF(L6:L34,"&gt;=90")</f>
        <v>18</v>
      </c>
      <c r="M57" s="73"/>
      <c r="N57" s="73">
        <f t="shared" ref="N57" si="29">COUNTIF(N6:N34,"&gt;=90")</f>
        <v>8</v>
      </c>
      <c r="O57" s="73"/>
      <c r="P57" s="24"/>
      <c r="Q57" s="24"/>
      <c r="R57" s="24"/>
    </row>
    <row r="58" spans="1:18">
      <c r="A58" s="73" t="s">
        <v>143</v>
      </c>
      <c r="B58" s="73"/>
      <c r="C58" s="73"/>
      <c r="D58" s="73">
        <f>D53+D54+D55+D56+D57</f>
        <v>28</v>
      </c>
      <c r="E58" s="73"/>
      <c r="F58" s="73">
        <f t="shared" ref="F58" si="30">F53+F54+F55+F56+F57</f>
        <v>28</v>
      </c>
      <c r="G58" s="73"/>
      <c r="H58" s="73">
        <f t="shared" ref="H58" si="31">H53+H54+H55+H56+H57</f>
        <v>28</v>
      </c>
      <c r="I58" s="73"/>
      <c r="J58" s="73">
        <f t="shared" ref="J58" si="32">J53+J54+J55+J56+J57</f>
        <v>28</v>
      </c>
      <c r="K58" s="73"/>
      <c r="L58" s="73">
        <f t="shared" ref="L58" si="33">L53+L54+L55+L56+L57</f>
        <v>28</v>
      </c>
      <c r="M58" s="73"/>
      <c r="N58" s="73">
        <f t="shared" ref="N58" si="34">N53+N54+N55+N56+N57</f>
        <v>28</v>
      </c>
      <c r="O58" s="73"/>
    </row>
  </sheetData>
  <mergeCells count="111">
    <mergeCell ref="A1:R1"/>
    <mergeCell ref="A35:C35"/>
    <mergeCell ref="A36:C36"/>
    <mergeCell ref="A37:C37"/>
    <mergeCell ref="D35:E35"/>
    <mergeCell ref="D36:E36"/>
    <mergeCell ref="D37:E37"/>
    <mergeCell ref="F35:G35"/>
    <mergeCell ref="H35:I35"/>
    <mergeCell ref="J35:K35"/>
    <mergeCell ref="L35:M35"/>
    <mergeCell ref="N35:O35"/>
    <mergeCell ref="F36:G36"/>
    <mergeCell ref="H36:I36"/>
    <mergeCell ref="J36:K36"/>
    <mergeCell ref="L36:M36"/>
    <mergeCell ref="L4:M4"/>
    <mergeCell ref="N4:O4"/>
    <mergeCell ref="Q4:Q5"/>
    <mergeCell ref="A39:R39"/>
    <mergeCell ref="A40:R40"/>
    <mergeCell ref="A41:R41"/>
    <mergeCell ref="A42:B42"/>
    <mergeCell ref="F4:G4"/>
    <mergeCell ref="H4:I4"/>
    <mergeCell ref="J4:K4"/>
    <mergeCell ref="A3:R3"/>
    <mergeCell ref="A2:R2"/>
    <mergeCell ref="N36:O36"/>
    <mergeCell ref="F37:G37"/>
    <mergeCell ref="H37:I37"/>
    <mergeCell ref="J37:K37"/>
    <mergeCell ref="L37:M37"/>
    <mergeCell ref="N37:O37"/>
    <mergeCell ref="R4:R5"/>
    <mergeCell ref="A4:A5"/>
    <mergeCell ref="B4:B5"/>
    <mergeCell ref="C4:C5"/>
    <mergeCell ref="D4:E4"/>
    <mergeCell ref="A50:O50"/>
    <mergeCell ref="E44:F44"/>
    <mergeCell ref="E45:F45"/>
    <mergeCell ref="E46:F46"/>
    <mergeCell ref="E47:F47"/>
    <mergeCell ref="E48:F48"/>
    <mergeCell ref="A49:B49"/>
    <mergeCell ref="C42:D42"/>
    <mergeCell ref="C43:D43"/>
    <mergeCell ref="C44:D44"/>
    <mergeCell ref="C45:D45"/>
    <mergeCell ref="C46:D46"/>
    <mergeCell ref="C47:D47"/>
    <mergeCell ref="C48:D48"/>
    <mergeCell ref="A44:B44"/>
    <mergeCell ref="A45:B45"/>
    <mergeCell ref="A46:B46"/>
    <mergeCell ref="A47:B47"/>
    <mergeCell ref="A48:B48"/>
    <mergeCell ref="A43:B43"/>
    <mergeCell ref="E42:F42"/>
    <mergeCell ref="E43:F43"/>
    <mergeCell ref="A53:C53"/>
    <mergeCell ref="A54:C54"/>
    <mergeCell ref="A51:C52"/>
    <mergeCell ref="D51:O51"/>
    <mergeCell ref="N55:O55"/>
    <mergeCell ref="H56:I56"/>
    <mergeCell ref="J56:K56"/>
    <mergeCell ref="L56:M56"/>
    <mergeCell ref="N56:O56"/>
    <mergeCell ref="H52:I52"/>
    <mergeCell ref="D52:E52"/>
    <mergeCell ref="D53:E53"/>
    <mergeCell ref="D54:E54"/>
    <mergeCell ref="D55:E55"/>
    <mergeCell ref="D56:E56"/>
    <mergeCell ref="N52:O52"/>
    <mergeCell ref="N53:O53"/>
    <mergeCell ref="N54:O54"/>
    <mergeCell ref="A55:C55"/>
    <mergeCell ref="A56:C56"/>
    <mergeCell ref="F52:G52"/>
    <mergeCell ref="F53:G53"/>
    <mergeCell ref="F54:G54"/>
    <mergeCell ref="F55:G55"/>
    <mergeCell ref="F56:G56"/>
    <mergeCell ref="F57:G57"/>
    <mergeCell ref="J52:K52"/>
    <mergeCell ref="L52:M52"/>
    <mergeCell ref="H53:I53"/>
    <mergeCell ref="J53:K53"/>
    <mergeCell ref="L53:M53"/>
    <mergeCell ref="H54:I54"/>
    <mergeCell ref="J54:K54"/>
    <mergeCell ref="L54:M54"/>
    <mergeCell ref="H55:I55"/>
    <mergeCell ref="J55:K55"/>
    <mergeCell ref="L55:M55"/>
    <mergeCell ref="L58:M58"/>
    <mergeCell ref="N58:O58"/>
    <mergeCell ref="A58:C58"/>
    <mergeCell ref="D58:E58"/>
    <mergeCell ref="F58:G58"/>
    <mergeCell ref="H58:I58"/>
    <mergeCell ref="J58:K58"/>
    <mergeCell ref="H57:I57"/>
    <mergeCell ref="J57:K57"/>
    <mergeCell ref="L57:M57"/>
    <mergeCell ref="N57:O57"/>
    <mergeCell ref="A57:C57"/>
    <mergeCell ref="D57:E57"/>
  </mergeCells>
  <pageMargins left="2.42" right="0.25" top="0.27" bottom="0.75" header="0.27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8"/>
  <sheetViews>
    <sheetView topLeftCell="A28" workbookViewId="0">
      <selection activeCell="R38" sqref="R38"/>
    </sheetView>
  </sheetViews>
  <sheetFormatPr defaultRowHeight="15"/>
  <cols>
    <col min="1" max="1" width="8.85546875" customWidth="1"/>
    <col min="2" max="2" width="2.85546875" customWidth="1"/>
    <col min="3" max="3" width="17.42578125" customWidth="1"/>
    <col min="4" max="15" width="3.85546875" customWidth="1"/>
    <col min="16" max="16" width="6.42578125" customWidth="1"/>
    <col min="17" max="17" width="6.5703125" customWidth="1"/>
    <col min="18" max="18" width="6" customWidth="1"/>
  </cols>
  <sheetData>
    <row r="1" spans="1:21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21" ht="18.75">
      <c r="A2" s="59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21" ht="18.75">
      <c r="A3" s="68" t="s">
        <v>158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1" ht="30.75" customHeight="1">
      <c r="A4" s="60" t="s">
        <v>2</v>
      </c>
      <c r="B4" s="61" t="s">
        <v>3</v>
      </c>
      <c r="C4" s="60" t="s">
        <v>4</v>
      </c>
      <c r="D4" s="63" t="s">
        <v>149</v>
      </c>
      <c r="E4" s="64"/>
      <c r="F4" s="63" t="s">
        <v>145</v>
      </c>
      <c r="G4" s="64"/>
      <c r="H4" s="63" t="s">
        <v>146</v>
      </c>
      <c r="I4" s="64"/>
      <c r="J4" s="63" t="s">
        <v>147</v>
      </c>
      <c r="K4" s="64"/>
      <c r="L4" s="63" t="s">
        <v>148</v>
      </c>
      <c r="M4" s="64"/>
      <c r="N4" s="65" t="s">
        <v>150</v>
      </c>
      <c r="O4" s="66"/>
      <c r="P4" s="3" t="s">
        <v>139</v>
      </c>
      <c r="Q4" s="61" t="s">
        <v>140</v>
      </c>
      <c r="R4" s="60" t="s">
        <v>6</v>
      </c>
    </row>
    <row r="5" spans="1:21">
      <c r="A5" s="60"/>
      <c r="B5" s="62"/>
      <c r="C5" s="60"/>
      <c r="D5" s="3" t="s">
        <v>144</v>
      </c>
      <c r="E5" s="3" t="s">
        <v>7</v>
      </c>
      <c r="F5" s="3" t="s">
        <v>144</v>
      </c>
      <c r="G5" s="3" t="s">
        <v>7</v>
      </c>
      <c r="H5" s="3" t="s">
        <v>144</v>
      </c>
      <c r="I5" s="3" t="s">
        <v>7</v>
      </c>
      <c r="J5" s="3" t="s">
        <v>144</v>
      </c>
      <c r="K5" s="3" t="s">
        <v>7</v>
      </c>
      <c r="L5" s="3" t="s">
        <v>144</v>
      </c>
      <c r="M5" s="3" t="s">
        <v>7</v>
      </c>
      <c r="N5" s="3" t="s">
        <v>144</v>
      </c>
      <c r="O5" s="3" t="s">
        <v>7</v>
      </c>
      <c r="P5" s="3">
        <v>600</v>
      </c>
      <c r="Q5" s="62"/>
      <c r="R5" s="60"/>
    </row>
    <row r="6" spans="1:21">
      <c r="A6" s="4">
        <v>12165882</v>
      </c>
      <c r="B6" s="4" t="s">
        <v>8</v>
      </c>
      <c r="C6" s="5" t="s">
        <v>49</v>
      </c>
      <c r="D6" s="4">
        <v>71</v>
      </c>
      <c r="E6" s="4" t="s">
        <v>10</v>
      </c>
      <c r="F6" s="4">
        <v>77</v>
      </c>
      <c r="G6" s="4" t="s">
        <v>20</v>
      </c>
      <c r="H6" s="4">
        <v>43</v>
      </c>
      <c r="I6" s="4" t="s">
        <v>22</v>
      </c>
      <c r="J6" s="4">
        <v>47</v>
      </c>
      <c r="K6" s="4" t="s">
        <v>22</v>
      </c>
      <c r="L6" s="4">
        <v>78</v>
      </c>
      <c r="M6" s="4" t="s">
        <v>20</v>
      </c>
      <c r="N6" s="4">
        <v>60</v>
      </c>
      <c r="O6" s="4" t="s">
        <v>25</v>
      </c>
      <c r="P6" s="4">
        <f t="shared" ref="P6:P34" si="0">D6+F6+H6+J6+L6+N6</f>
        <v>376</v>
      </c>
      <c r="Q6" s="4">
        <f t="shared" ref="Q6:Q34" si="1">ROUNDUP(P6/6,2)</f>
        <v>62.669999999999995</v>
      </c>
      <c r="R6" s="18" t="s">
        <v>13</v>
      </c>
      <c r="U6" s="17"/>
    </row>
    <row r="7" spans="1:21">
      <c r="A7" s="4">
        <v>12165883</v>
      </c>
      <c r="B7" s="4" t="s">
        <v>8</v>
      </c>
      <c r="C7" s="5" t="s">
        <v>50</v>
      </c>
      <c r="D7" s="4">
        <v>58</v>
      </c>
      <c r="E7" s="4" t="s">
        <v>25</v>
      </c>
      <c r="F7" s="4">
        <v>83</v>
      </c>
      <c r="G7" s="4" t="s">
        <v>12</v>
      </c>
      <c r="H7" s="4">
        <v>65</v>
      </c>
      <c r="I7" s="4" t="s">
        <v>20</v>
      </c>
      <c r="J7" s="4">
        <v>57</v>
      </c>
      <c r="K7" s="4" t="s">
        <v>20</v>
      </c>
      <c r="L7" s="4">
        <v>84</v>
      </c>
      <c r="M7" s="4" t="s">
        <v>12</v>
      </c>
      <c r="N7" s="4">
        <v>74</v>
      </c>
      <c r="O7" s="4" t="s">
        <v>10</v>
      </c>
      <c r="P7" s="4">
        <f t="shared" si="0"/>
        <v>421</v>
      </c>
      <c r="Q7" s="4">
        <f t="shared" si="1"/>
        <v>70.17</v>
      </c>
      <c r="R7" s="18" t="s">
        <v>13</v>
      </c>
    </row>
    <row r="8" spans="1:21">
      <c r="A8" s="4">
        <v>12165884</v>
      </c>
      <c r="B8" s="4" t="s">
        <v>8</v>
      </c>
      <c r="C8" s="5" t="s">
        <v>51</v>
      </c>
      <c r="D8" s="4">
        <v>84</v>
      </c>
      <c r="E8" s="4" t="s">
        <v>12</v>
      </c>
      <c r="F8" s="4">
        <v>87</v>
      </c>
      <c r="G8" s="4" t="s">
        <v>11</v>
      </c>
      <c r="H8" s="4">
        <v>59</v>
      </c>
      <c r="I8" s="4" t="s">
        <v>10</v>
      </c>
      <c r="J8" s="4">
        <v>73</v>
      </c>
      <c r="K8" s="4" t="s">
        <v>12</v>
      </c>
      <c r="L8" s="4">
        <v>88</v>
      </c>
      <c r="M8" s="4" t="s">
        <v>12</v>
      </c>
      <c r="N8" s="4">
        <v>80</v>
      </c>
      <c r="O8" s="4" t="s">
        <v>20</v>
      </c>
      <c r="P8" s="4">
        <f t="shared" si="0"/>
        <v>471</v>
      </c>
      <c r="Q8" s="4">
        <f t="shared" si="1"/>
        <v>78.5</v>
      </c>
      <c r="R8" s="18" t="s">
        <v>13</v>
      </c>
    </row>
    <row r="9" spans="1:21">
      <c r="A9" s="4">
        <v>12165885</v>
      </c>
      <c r="B9" s="4" t="s">
        <v>8</v>
      </c>
      <c r="C9" s="5" t="s">
        <v>52</v>
      </c>
      <c r="D9" s="4">
        <v>67</v>
      </c>
      <c r="E9" s="4" t="s">
        <v>22</v>
      </c>
      <c r="F9" s="4">
        <v>77</v>
      </c>
      <c r="G9" s="4" t="s">
        <v>20</v>
      </c>
      <c r="H9" s="4">
        <v>58</v>
      </c>
      <c r="I9" s="4" t="s">
        <v>10</v>
      </c>
      <c r="J9" s="4">
        <v>49</v>
      </c>
      <c r="K9" s="4" t="s">
        <v>10</v>
      </c>
      <c r="L9" s="4">
        <v>69</v>
      </c>
      <c r="M9" s="4" t="s">
        <v>10</v>
      </c>
      <c r="N9" s="4">
        <v>68</v>
      </c>
      <c r="O9" s="4" t="s">
        <v>22</v>
      </c>
      <c r="P9" s="4">
        <f t="shared" si="0"/>
        <v>388</v>
      </c>
      <c r="Q9" s="4">
        <f t="shared" si="1"/>
        <v>64.67</v>
      </c>
      <c r="R9" s="18" t="s">
        <v>13</v>
      </c>
    </row>
    <row r="10" spans="1:21">
      <c r="A10" s="4">
        <v>12165886</v>
      </c>
      <c r="B10" s="4" t="s">
        <v>8</v>
      </c>
      <c r="C10" s="5" t="s">
        <v>53</v>
      </c>
      <c r="D10" s="4">
        <v>64</v>
      </c>
      <c r="E10" s="4" t="s">
        <v>22</v>
      </c>
      <c r="F10" s="4">
        <v>84</v>
      </c>
      <c r="G10" s="4" t="s">
        <v>12</v>
      </c>
      <c r="H10" s="4">
        <v>74</v>
      </c>
      <c r="I10" s="4" t="s">
        <v>12</v>
      </c>
      <c r="J10" s="4">
        <v>58</v>
      </c>
      <c r="K10" s="4" t="s">
        <v>20</v>
      </c>
      <c r="L10" s="4">
        <v>85</v>
      </c>
      <c r="M10" s="4" t="s">
        <v>12</v>
      </c>
      <c r="N10" s="4">
        <v>75</v>
      </c>
      <c r="O10" s="4" t="s">
        <v>10</v>
      </c>
      <c r="P10" s="4">
        <f t="shared" si="0"/>
        <v>440</v>
      </c>
      <c r="Q10" s="4">
        <f t="shared" si="1"/>
        <v>73.34</v>
      </c>
      <c r="R10" s="18" t="s">
        <v>13</v>
      </c>
    </row>
    <row r="11" spans="1:21">
      <c r="A11" s="4">
        <v>12165887</v>
      </c>
      <c r="B11" s="4" t="s">
        <v>8</v>
      </c>
      <c r="C11" s="5" t="s">
        <v>54</v>
      </c>
      <c r="D11" s="4">
        <v>67</v>
      </c>
      <c r="E11" s="4" t="s">
        <v>22</v>
      </c>
      <c r="F11" s="4">
        <v>77</v>
      </c>
      <c r="G11" s="4" t="s">
        <v>20</v>
      </c>
      <c r="H11" s="4">
        <v>50</v>
      </c>
      <c r="I11" s="4" t="s">
        <v>22</v>
      </c>
      <c r="J11" s="4">
        <v>41</v>
      </c>
      <c r="K11" s="4" t="s">
        <v>25</v>
      </c>
      <c r="L11" s="4">
        <v>59</v>
      </c>
      <c r="M11" s="4" t="s">
        <v>22</v>
      </c>
      <c r="N11" s="4">
        <v>69</v>
      </c>
      <c r="O11" s="4" t="s">
        <v>22</v>
      </c>
      <c r="P11" s="4">
        <f t="shared" si="0"/>
        <v>363</v>
      </c>
      <c r="Q11" s="4">
        <f t="shared" si="1"/>
        <v>60.5</v>
      </c>
      <c r="R11" s="18" t="s">
        <v>13</v>
      </c>
    </row>
    <row r="12" spans="1:21">
      <c r="A12" s="4">
        <v>12165888</v>
      </c>
      <c r="B12" s="4" t="s">
        <v>8</v>
      </c>
      <c r="C12" s="5" t="s">
        <v>55</v>
      </c>
      <c r="D12" s="4">
        <v>69</v>
      </c>
      <c r="E12" s="4" t="s">
        <v>10</v>
      </c>
      <c r="F12" s="4">
        <v>81</v>
      </c>
      <c r="G12" s="4" t="s">
        <v>12</v>
      </c>
      <c r="H12" s="4">
        <v>70</v>
      </c>
      <c r="I12" s="4" t="s">
        <v>12</v>
      </c>
      <c r="J12" s="4">
        <v>65</v>
      </c>
      <c r="K12" s="4" t="s">
        <v>20</v>
      </c>
      <c r="L12" s="4">
        <v>87</v>
      </c>
      <c r="M12" s="4" t="s">
        <v>12</v>
      </c>
      <c r="N12" s="4">
        <v>82</v>
      </c>
      <c r="O12" s="4" t="s">
        <v>20</v>
      </c>
      <c r="P12" s="4">
        <f t="shared" si="0"/>
        <v>454</v>
      </c>
      <c r="Q12" s="4">
        <f t="shared" si="1"/>
        <v>75.67</v>
      </c>
      <c r="R12" s="18" t="s">
        <v>13</v>
      </c>
    </row>
    <row r="13" spans="1:21">
      <c r="A13" s="4">
        <v>12165889</v>
      </c>
      <c r="B13" s="4" t="s">
        <v>8</v>
      </c>
      <c r="C13" s="5" t="s">
        <v>56</v>
      </c>
      <c r="D13" s="4">
        <v>62</v>
      </c>
      <c r="E13" s="4" t="s">
        <v>22</v>
      </c>
      <c r="F13" s="4">
        <v>80</v>
      </c>
      <c r="G13" s="4" t="s">
        <v>20</v>
      </c>
      <c r="H13" s="4">
        <v>58</v>
      </c>
      <c r="I13" s="4" t="s">
        <v>10</v>
      </c>
      <c r="J13" s="4">
        <v>57</v>
      </c>
      <c r="K13" s="4" t="s">
        <v>20</v>
      </c>
      <c r="L13" s="4">
        <v>79</v>
      </c>
      <c r="M13" s="4" t="s">
        <v>20</v>
      </c>
      <c r="N13" s="4">
        <v>68</v>
      </c>
      <c r="O13" s="4" t="s">
        <v>22</v>
      </c>
      <c r="P13" s="4">
        <f t="shared" si="0"/>
        <v>404</v>
      </c>
      <c r="Q13" s="4">
        <f t="shared" si="1"/>
        <v>67.34</v>
      </c>
      <c r="R13" s="18" t="s">
        <v>13</v>
      </c>
    </row>
    <row r="14" spans="1:21">
      <c r="A14" s="4">
        <v>12165890</v>
      </c>
      <c r="B14" s="4" t="s">
        <v>8</v>
      </c>
      <c r="C14" s="5" t="s">
        <v>57</v>
      </c>
      <c r="D14" s="4">
        <v>68</v>
      </c>
      <c r="E14" s="4" t="s">
        <v>10</v>
      </c>
      <c r="F14" s="4">
        <v>84</v>
      </c>
      <c r="G14" s="4" t="s">
        <v>12</v>
      </c>
      <c r="H14" s="4">
        <v>57</v>
      </c>
      <c r="I14" s="4" t="s">
        <v>10</v>
      </c>
      <c r="J14" s="4">
        <v>54</v>
      </c>
      <c r="K14" s="4" t="s">
        <v>10</v>
      </c>
      <c r="L14" s="4">
        <v>79</v>
      </c>
      <c r="M14" s="4" t="s">
        <v>20</v>
      </c>
      <c r="N14" s="4">
        <v>84</v>
      </c>
      <c r="O14" s="4" t="s">
        <v>12</v>
      </c>
      <c r="P14" s="4">
        <f t="shared" si="0"/>
        <v>426</v>
      </c>
      <c r="Q14" s="4">
        <f t="shared" si="1"/>
        <v>71</v>
      </c>
      <c r="R14" s="18" t="s">
        <v>13</v>
      </c>
    </row>
    <row r="15" spans="1:21">
      <c r="A15" s="4">
        <v>12165891</v>
      </c>
      <c r="B15" s="4" t="s">
        <v>8</v>
      </c>
      <c r="C15" s="5" t="s">
        <v>58</v>
      </c>
      <c r="D15" s="4">
        <v>76</v>
      </c>
      <c r="E15" s="4" t="s">
        <v>20</v>
      </c>
      <c r="F15" s="4">
        <v>88</v>
      </c>
      <c r="G15" s="4" t="s">
        <v>11</v>
      </c>
      <c r="H15" s="4">
        <v>74</v>
      </c>
      <c r="I15" s="4" t="s">
        <v>12</v>
      </c>
      <c r="J15" s="4">
        <v>68</v>
      </c>
      <c r="K15" s="4" t="s">
        <v>12</v>
      </c>
      <c r="L15" s="4">
        <v>83</v>
      </c>
      <c r="M15" s="4" t="s">
        <v>12</v>
      </c>
      <c r="N15" s="4">
        <v>78</v>
      </c>
      <c r="O15" s="4" t="s">
        <v>20</v>
      </c>
      <c r="P15" s="4">
        <f t="shared" si="0"/>
        <v>467</v>
      </c>
      <c r="Q15" s="4">
        <f t="shared" si="1"/>
        <v>77.84</v>
      </c>
      <c r="R15" s="18" t="s">
        <v>13</v>
      </c>
    </row>
    <row r="16" spans="1:21">
      <c r="A16" s="4">
        <v>12165892</v>
      </c>
      <c r="B16" s="4" t="s">
        <v>8</v>
      </c>
      <c r="C16" s="5" t="s">
        <v>59</v>
      </c>
      <c r="D16" s="4">
        <v>65</v>
      </c>
      <c r="E16" s="4" t="s">
        <v>22</v>
      </c>
      <c r="F16" s="4">
        <v>89</v>
      </c>
      <c r="G16" s="4" t="s">
        <v>11</v>
      </c>
      <c r="H16" s="4">
        <v>69</v>
      </c>
      <c r="I16" s="4" t="s">
        <v>20</v>
      </c>
      <c r="J16" s="4">
        <v>49</v>
      </c>
      <c r="K16" s="4" t="s">
        <v>10</v>
      </c>
      <c r="L16" s="4">
        <v>82</v>
      </c>
      <c r="M16" s="4" t="s">
        <v>12</v>
      </c>
      <c r="N16" s="4">
        <v>74</v>
      </c>
      <c r="O16" s="4" t="s">
        <v>10</v>
      </c>
      <c r="P16" s="4">
        <f t="shared" si="0"/>
        <v>428</v>
      </c>
      <c r="Q16" s="4">
        <f t="shared" si="1"/>
        <v>71.34</v>
      </c>
      <c r="R16" s="18" t="s">
        <v>13</v>
      </c>
    </row>
    <row r="17" spans="1:18">
      <c r="A17" s="4">
        <v>12165893</v>
      </c>
      <c r="B17" s="4" t="s">
        <v>8</v>
      </c>
      <c r="C17" s="5" t="s">
        <v>60</v>
      </c>
      <c r="D17" s="4">
        <v>73</v>
      </c>
      <c r="E17" s="4" t="s">
        <v>10</v>
      </c>
      <c r="F17" s="4">
        <v>93</v>
      </c>
      <c r="G17" s="4" t="s">
        <v>15</v>
      </c>
      <c r="H17" s="4">
        <v>99</v>
      </c>
      <c r="I17" s="4" t="s">
        <v>15</v>
      </c>
      <c r="J17" s="4">
        <v>80</v>
      </c>
      <c r="K17" s="4" t="s">
        <v>11</v>
      </c>
      <c r="L17" s="4">
        <v>80</v>
      </c>
      <c r="M17" s="4" t="s">
        <v>20</v>
      </c>
      <c r="N17" s="4">
        <v>83</v>
      </c>
      <c r="O17" s="4" t="s">
        <v>12</v>
      </c>
      <c r="P17" s="4">
        <f t="shared" si="0"/>
        <v>508</v>
      </c>
      <c r="Q17" s="4">
        <f t="shared" si="1"/>
        <v>84.67</v>
      </c>
      <c r="R17" s="18" t="s">
        <v>13</v>
      </c>
    </row>
    <row r="18" spans="1:18">
      <c r="A18" s="4">
        <v>12165894</v>
      </c>
      <c r="B18" s="4" t="s">
        <v>8</v>
      </c>
      <c r="C18" s="5" t="s">
        <v>61</v>
      </c>
      <c r="D18" s="4">
        <v>69</v>
      </c>
      <c r="E18" s="4" t="s">
        <v>10</v>
      </c>
      <c r="F18" s="4">
        <v>82</v>
      </c>
      <c r="G18" s="4" t="s">
        <v>12</v>
      </c>
      <c r="H18" s="4">
        <v>70</v>
      </c>
      <c r="I18" s="4" t="s">
        <v>12</v>
      </c>
      <c r="J18" s="4">
        <v>64</v>
      </c>
      <c r="K18" s="4" t="s">
        <v>20</v>
      </c>
      <c r="L18" s="4">
        <v>87</v>
      </c>
      <c r="M18" s="4" t="s">
        <v>12</v>
      </c>
      <c r="N18" s="4">
        <v>89</v>
      </c>
      <c r="O18" s="4" t="s">
        <v>11</v>
      </c>
      <c r="P18" s="4">
        <f t="shared" si="0"/>
        <v>461</v>
      </c>
      <c r="Q18" s="4">
        <f t="shared" si="1"/>
        <v>76.84</v>
      </c>
      <c r="R18" s="18" t="s">
        <v>13</v>
      </c>
    </row>
    <row r="19" spans="1:18">
      <c r="A19" s="4">
        <v>12165895</v>
      </c>
      <c r="B19" s="4" t="s">
        <v>23</v>
      </c>
      <c r="C19" s="5" t="s">
        <v>62</v>
      </c>
      <c r="D19" s="4">
        <v>44</v>
      </c>
      <c r="E19" s="4" t="s">
        <v>32</v>
      </c>
      <c r="F19" s="4">
        <v>68</v>
      </c>
      <c r="G19" s="4" t="s">
        <v>22</v>
      </c>
      <c r="H19" s="4">
        <v>39</v>
      </c>
      <c r="I19" s="4" t="s">
        <v>25</v>
      </c>
      <c r="J19" s="4">
        <v>40</v>
      </c>
      <c r="K19" s="4" t="s">
        <v>25</v>
      </c>
      <c r="L19" s="4">
        <v>66</v>
      </c>
      <c r="M19" s="4" t="s">
        <v>22</v>
      </c>
      <c r="N19" s="4">
        <v>58</v>
      </c>
      <c r="O19" s="4" t="s">
        <v>25</v>
      </c>
      <c r="P19" s="4">
        <f t="shared" si="0"/>
        <v>315</v>
      </c>
      <c r="Q19" s="4">
        <f t="shared" si="1"/>
        <v>52.5</v>
      </c>
      <c r="R19" s="18" t="s">
        <v>13</v>
      </c>
    </row>
    <row r="20" spans="1:18">
      <c r="A20" s="4">
        <v>12165896</v>
      </c>
      <c r="B20" s="4" t="s">
        <v>23</v>
      </c>
      <c r="C20" s="5" t="s">
        <v>63</v>
      </c>
      <c r="D20" s="4">
        <v>75</v>
      </c>
      <c r="E20" s="4" t="s">
        <v>20</v>
      </c>
      <c r="F20" s="4">
        <v>74</v>
      </c>
      <c r="G20" s="4" t="s">
        <v>10</v>
      </c>
      <c r="H20" s="4">
        <v>58</v>
      </c>
      <c r="I20" s="4" t="s">
        <v>10</v>
      </c>
      <c r="J20" s="4">
        <v>47</v>
      </c>
      <c r="K20" s="4" t="s">
        <v>22</v>
      </c>
      <c r="L20" s="4">
        <v>76</v>
      </c>
      <c r="M20" s="4" t="s">
        <v>20</v>
      </c>
      <c r="N20" s="4">
        <v>73</v>
      </c>
      <c r="O20" s="4" t="s">
        <v>10</v>
      </c>
      <c r="P20" s="4">
        <f t="shared" si="0"/>
        <v>403</v>
      </c>
      <c r="Q20" s="4">
        <f t="shared" si="1"/>
        <v>67.17</v>
      </c>
      <c r="R20" s="18" t="s">
        <v>13</v>
      </c>
    </row>
    <row r="21" spans="1:18">
      <c r="A21" s="4">
        <v>12165897</v>
      </c>
      <c r="B21" s="4" t="s">
        <v>23</v>
      </c>
      <c r="C21" s="5" t="s">
        <v>64</v>
      </c>
      <c r="D21" s="4">
        <v>77</v>
      </c>
      <c r="E21" s="4" t="s">
        <v>20</v>
      </c>
      <c r="F21" s="4">
        <v>89</v>
      </c>
      <c r="G21" s="4" t="s">
        <v>11</v>
      </c>
      <c r="H21" s="4">
        <v>69</v>
      </c>
      <c r="I21" s="4" t="s">
        <v>20</v>
      </c>
      <c r="J21" s="4">
        <v>95</v>
      </c>
      <c r="K21" s="4" t="s">
        <v>15</v>
      </c>
      <c r="L21" s="4">
        <v>95</v>
      </c>
      <c r="M21" s="4" t="s">
        <v>15</v>
      </c>
      <c r="N21" s="4">
        <v>94</v>
      </c>
      <c r="O21" s="4" t="s">
        <v>15</v>
      </c>
      <c r="P21" s="4">
        <f t="shared" si="0"/>
        <v>519</v>
      </c>
      <c r="Q21" s="4">
        <f t="shared" si="1"/>
        <v>86.5</v>
      </c>
      <c r="R21" s="18" t="s">
        <v>13</v>
      </c>
    </row>
    <row r="22" spans="1:18">
      <c r="A22" s="4">
        <v>12165898</v>
      </c>
      <c r="B22" s="4" t="s">
        <v>23</v>
      </c>
      <c r="C22" s="5" t="s">
        <v>65</v>
      </c>
      <c r="D22" s="4">
        <v>78</v>
      </c>
      <c r="E22" s="4" t="s">
        <v>20</v>
      </c>
      <c r="F22" s="4">
        <v>83</v>
      </c>
      <c r="G22" s="4" t="s">
        <v>12</v>
      </c>
      <c r="H22" s="4">
        <v>50</v>
      </c>
      <c r="I22" s="4" t="s">
        <v>22</v>
      </c>
      <c r="J22" s="4">
        <v>49</v>
      </c>
      <c r="K22" s="4" t="s">
        <v>10</v>
      </c>
      <c r="L22" s="4">
        <v>73</v>
      </c>
      <c r="M22" s="4" t="s">
        <v>10</v>
      </c>
      <c r="N22" s="4">
        <v>65</v>
      </c>
      <c r="O22" s="4" t="s">
        <v>22</v>
      </c>
      <c r="P22" s="4">
        <f t="shared" si="0"/>
        <v>398</v>
      </c>
      <c r="Q22" s="4">
        <f t="shared" si="1"/>
        <v>66.34</v>
      </c>
      <c r="R22" s="18" t="s">
        <v>13</v>
      </c>
    </row>
    <row r="23" spans="1:18">
      <c r="A23" s="4">
        <v>12165899</v>
      </c>
      <c r="B23" s="4" t="s">
        <v>23</v>
      </c>
      <c r="C23" s="5" t="s">
        <v>66</v>
      </c>
      <c r="D23" s="4">
        <v>71</v>
      </c>
      <c r="E23" s="4" t="s">
        <v>10</v>
      </c>
      <c r="F23" s="4">
        <v>83</v>
      </c>
      <c r="G23" s="4" t="s">
        <v>12</v>
      </c>
      <c r="H23" s="4">
        <v>78</v>
      </c>
      <c r="I23" s="4" t="s">
        <v>12</v>
      </c>
      <c r="J23" s="4">
        <v>61</v>
      </c>
      <c r="K23" s="4" t="s">
        <v>20</v>
      </c>
      <c r="L23" s="4">
        <v>88</v>
      </c>
      <c r="M23" s="4" t="s">
        <v>12</v>
      </c>
      <c r="N23" s="4">
        <v>80</v>
      </c>
      <c r="O23" s="4" t="s">
        <v>20</v>
      </c>
      <c r="P23" s="4">
        <f t="shared" si="0"/>
        <v>461</v>
      </c>
      <c r="Q23" s="4">
        <f t="shared" si="1"/>
        <v>76.84</v>
      </c>
      <c r="R23" s="18" t="s">
        <v>13</v>
      </c>
    </row>
    <row r="24" spans="1:18">
      <c r="A24" s="4">
        <v>12165900</v>
      </c>
      <c r="B24" s="4" t="s">
        <v>23</v>
      </c>
      <c r="C24" s="5" t="s">
        <v>67</v>
      </c>
      <c r="D24" s="4">
        <v>51</v>
      </c>
      <c r="E24" s="4" t="s">
        <v>32</v>
      </c>
      <c r="F24" s="4">
        <v>75</v>
      </c>
      <c r="G24" s="4" t="s">
        <v>10</v>
      </c>
      <c r="H24" s="4">
        <v>25</v>
      </c>
      <c r="I24" s="4" t="s">
        <v>68</v>
      </c>
      <c r="J24" s="4">
        <v>41</v>
      </c>
      <c r="K24" s="4" t="s">
        <v>25</v>
      </c>
      <c r="L24" s="4">
        <v>59</v>
      </c>
      <c r="M24" s="4" t="s">
        <v>22</v>
      </c>
      <c r="N24" s="4">
        <v>66</v>
      </c>
      <c r="O24" s="4" t="s">
        <v>22</v>
      </c>
      <c r="P24" s="4">
        <f t="shared" si="0"/>
        <v>317</v>
      </c>
      <c r="Q24" s="4">
        <f t="shared" si="1"/>
        <v>52.839999999999996</v>
      </c>
      <c r="R24" s="18" t="s">
        <v>13</v>
      </c>
    </row>
    <row r="25" spans="1:18">
      <c r="A25" s="4">
        <v>12165901</v>
      </c>
      <c r="B25" s="4" t="s">
        <v>23</v>
      </c>
      <c r="C25" s="5" t="s">
        <v>69</v>
      </c>
      <c r="D25" s="4">
        <v>85</v>
      </c>
      <c r="E25" s="4" t="s">
        <v>11</v>
      </c>
      <c r="F25" s="4">
        <v>93</v>
      </c>
      <c r="G25" s="4" t="s">
        <v>15</v>
      </c>
      <c r="H25" s="4">
        <v>92</v>
      </c>
      <c r="I25" s="4" t="s">
        <v>15</v>
      </c>
      <c r="J25" s="4">
        <v>70</v>
      </c>
      <c r="K25" s="4" t="s">
        <v>12</v>
      </c>
      <c r="L25" s="4">
        <v>77</v>
      </c>
      <c r="M25" s="4" t="s">
        <v>20</v>
      </c>
      <c r="N25" s="4">
        <v>77</v>
      </c>
      <c r="O25" s="4" t="s">
        <v>20</v>
      </c>
      <c r="P25" s="4">
        <f t="shared" si="0"/>
        <v>494</v>
      </c>
      <c r="Q25" s="4">
        <f t="shared" si="1"/>
        <v>82.34</v>
      </c>
      <c r="R25" s="18" t="s">
        <v>13</v>
      </c>
    </row>
    <row r="26" spans="1:18">
      <c r="A26" s="4">
        <v>12165902</v>
      </c>
      <c r="B26" s="4" t="s">
        <v>23</v>
      </c>
      <c r="C26" s="5" t="s">
        <v>70</v>
      </c>
      <c r="D26" s="4">
        <v>81</v>
      </c>
      <c r="E26" s="4" t="s">
        <v>12</v>
      </c>
      <c r="F26" s="4">
        <v>87</v>
      </c>
      <c r="G26" s="4" t="s">
        <v>11</v>
      </c>
      <c r="H26" s="4">
        <v>88</v>
      </c>
      <c r="I26" s="4" t="s">
        <v>11</v>
      </c>
      <c r="J26" s="4">
        <v>82</v>
      </c>
      <c r="K26" s="4" t="s">
        <v>11</v>
      </c>
      <c r="L26" s="4">
        <v>92</v>
      </c>
      <c r="M26" s="4" t="s">
        <v>11</v>
      </c>
      <c r="N26" s="4">
        <v>93</v>
      </c>
      <c r="O26" s="4" t="s">
        <v>11</v>
      </c>
      <c r="P26" s="4">
        <f t="shared" si="0"/>
        <v>523</v>
      </c>
      <c r="Q26" s="4">
        <f t="shared" si="1"/>
        <v>87.17</v>
      </c>
      <c r="R26" s="18" t="s">
        <v>13</v>
      </c>
    </row>
    <row r="27" spans="1:18">
      <c r="A27" s="4">
        <v>12165903</v>
      </c>
      <c r="B27" s="4" t="s">
        <v>23</v>
      </c>
      <c r="C27" s="5" t="s">
        <v>71</v>
      </c>
      <c r="D27" s="4">
        <v>68</v>
      </c>
      <c r="E27" s="4" t="s">
        <v>10</v>
      </c>
      <c r="F27" s="4">
        <v>84</v>
      </c>
      <c r="G27" s="4" t="s">
        <v>12</v>
      </c>
      <c r="H27" s="4">
        <v>80</v>
      </c>
      <c r="I27" s="4" t="s">
        <v>12</v>
      </c>
      <c r="J27" s="4">
        <v>80</v>
      </c>
      <c r="K27" s="4" t="s">
        <v>11</v>
      </c>
      <c r="L27" s="4">
        <v>85</v>
      </c>
      <c r="M27" s="4" t="s">
        <v>12</v>
      </c>
      <c r="N27" s="4">
        <v>87</v>
      </c>
      <c r="O27" s="4" t="s">
        <v>12</v>
      </c>
      <c r="P27" s="4">
        <f t="shared" si="0"/>
        <v>484</v>
      </c>
      <c r="Q27" s="4">
        <f t="shared" si="1"/>
        <v>80.67</v>
      </c>
      <c r="R27" s="18" t="s">
        <v>13</v>
      </c>
    </row>
    <row r="28" spans="1:18">
      <c r="A28" s="4">
        <v>12165904</v>
      </c>
      <c r="B28" s="4" t="s">
        <v>23</v>
      </c>
      <c r="C28" s="5" t="s">
        <v>72</v>
      </c>
      <c r="D28" s="4">
        <v>73</v>
      </c>
      <c r="E28" s="4" t="s">
        <v>10</v>
      </c>
      <c r="F28" s="4">
        <v>81</v>
      </c>
      <c r="G28" s="4" t="s">
        <v>12</v>
      </c>
      <c r="H28" s="4">
        <v>91</v>
      </c>
      <c r="I28" s="4" t="s">
        <v>15</v>
      </c>
      <c r="J28" s="4">
        <v>65</v>
      </c>
      <c r="K28" s="4" t="s">
        <v>20</v>
      </c>
      <c r="L28" s="4">
        <v>89</v>
      </c>
      <c r="M28" s="4" t="s">
        <v>11</v>
      </c>
      <c r="N28" s="4">
        <v>76</v>
      </c>
      <c r="O28" s="4" t="s">
        <v>10</v>
      </c>
      <c r="P28" s="4">
        <f t="shared" si="0"/>
        <v>475</v>
      </c>
      <c r="Q28" s="4">
        <f t="shared" si="1"/>
        <v>79.17</v>
      </c>
      <c r="R28" s="18" t="s">
        <v>13</v>
      </c>
    </row>
    <row r="29" spans="1:18">
      <c r="A29" s="4">
        <v>12165905</v>
      </c>
      <c r="B29" s="4" t="s">
        <v>23</v>
      </c>
      <c r="C29" s="5" t="s">
        <v>73</v>
      </c>
      <c r="D29" s="4">
        <v>75</v>
      </c>
      <c r="E29" s="4" t="s">
        <v>20</v>
      </c>
      <c r="F29" s="4">
        <v>79</v>
      </c>
      <c r="G29" s="4" t="s">
        <v>20</v>
      </c>
      <c r="H29" s="4">
        <v>53</v>
      </c>
      <c r="I29" s="4" t="s">
        <v>10</v>
      </c>
      <c r="J29" s="4">
        <v>64</v>
      </c>
      <c r="K29" s="4" t="s">
        <v>20</v>
      </c>
      <c r="L29" s="4">
        <v>82</v>
      </c>
      <c r="M29" s="4" t="s">
        <v>12</v>
      </c>
      <c r="N29" s="4">
        <v>75</v>
      </c>
      <c r="O29" s="4" t="s">
        <v>10</v>
      </c>
      <c r="P29" s="4">
        <f t="shared" si="0"/>
        <v>428</v>
      </c>
      <c r="Q29" s="4">
        <f t="shared" si="1"/>
        <v>71.34</v>
      </c>
      <c r="R29" s="18" t="s">
        <v>13</v>
      </c>
    </row>
    <row r="30" spans="1:18">
      <c r="A30" s="4">
        <v>12165906</v>
      </c>
      <c r="B30" s="4" t="s">
        <v>23</v>
      </c>
      <c r="C30" s="5" t="s">
        <v>74</v>
      </c>
      <c r="D30" s="4">
        <v>79</v>
      </c>
      <c r="E30" s="4" t="s">
        <v>20</v>
      </c>
      <c r="F30" s="4">
        <v>77</v>
      </c>
      <c r="G30" s="4" t="s">
        <v>20</v>
      </c>
      <c r="H30" s="4">
        <v>74</v>
      </c>
      <c r="I30" s="4" t="s">
        <v>12</v>
      </c>
      <c r="J30" s="4">
        <v>69</v>
      </c>
      <c r="K30" s="4" t="s">
        <v>12</v>
      </c>
      <c r="L30" s="4">
        <v>91</v>
      </c>
      <c r="M30" s="4" t="s">
        <v>11</v>
      </c>
      <c r="N30" s="4">
        <v>76</v>
      </c>
      <c r="O30" s="4" t="s">
        <v>10</v>
      </c>
      <c r="P30" s="4">
        <f t="shared" si="0"/>
        <v>466</v>
      </c>
      <c r="Q30" s="4">
        <f t="shared" si="1"/>
        <v>77.67</v>
      </c>
      <c r="R30" s="18" t="s">
        <v>13</v>
      </c>
    </row>
    <row r="31" spans="1:18">
      <c r="A31" s="4">
        <v>12165907</v>
      </c>
      <c r="B31" s="4" t="s">
        <v>23</v>
      </c>
      <c r="C31" s="5" t="s">
        <v>75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f t="shared" si="0"/>
        <v>0</v>
      </c>
      <c r="Q31" s="15">
        <f t="shared" si="1"/>
        <v>0</v>
      </c>
      <c r="R31" s="16" t="s">
        <v>46</v>
      </c>
    </row>
    <row r="32" spans="1:18">
      <c r="A32" s="4">
        <v>12165908</v>
      </c>
      <c r="B32" s="4" t="s">
        <v>23</v>
      </c>
      <c r="C32" s="5" t="s">
        <v>76</v>
      </c>
      <c r="D32" s="4">
        <v>48</v>
      </c>
      <c r="E32" s="4" t="s">
        <v>32</v>
      </c>
      <c r="F32" s="4">
        <v>57</v>
      </c>
      <c r="G32" s="4" t="s">
        <v>25</v>
      </c>
      <c r="H32" s="4">
        <v>33</v>
      </c>
      <c r="I32" s="4" t="s">
        <v>32</v>
      </c>
      <c r="J32" s="4">
        <v>33</v>
      </c>
      <c r="K32" s="4" t="s">
        <v>32</v>
      </c>
      <c r="L32" s="4">
        <v>60</v>
      </c>
      <c r="M32" s="4" t="s">
        <v>22</v>
      </c>
      <c r="N32" s="4">
        <v>65</v>
      </c>
      <c r="O32" s="4" t="s">
        <v>22</v>
      </c>
      <c r="P32" s="4">
        <f t="shared" si="0"/>
        <v>296</v>
      </c>
      <c r="Q32" s="4">
        <f t="shared" si="1"/>
        <v>49.339999999999996</v>
      </c>
      <c r="R32" s="18" t="s">
        <v>13</v>
      </c>
    </row>
    <row r="33" spans="1:18">
      <c r="A33" s="4">
        <v>12165909</v>
      </c>
      <c r="B33" s="4" t="s">
        <v>23</v>
      </c>
      <c r="C33" s="5" t="s">
        <v>77</v>
      </c>
      <c r="D33" s="4">
        <v>74</v>
      </c>
      <c r="E33" s="4" t="s">
        <v>20</v>
      </c>
      <c r="F33" s="4">
        <v>75</v>
      </c>
      <c r="G33" s="4" t="s">
        <v>10</v>
      </c>
      <c r="H33" s="4">
        <v>78</v>
      </c>
      <c r="I33" s="4" t="s">
        <v>12</v>
      </c>
      <c r="J33" s="4">
        <v>63</v>
      </c>
      <c r="K33" s="4" t="s">
        <v>20</v>
      </c>
      <c r="L33" s="4">
        <v>81</v>
      </c>
      <c r="M33" s="4" t="s">
        <v>20</v>
      </c>
      <c r="N33" s="4">
        <v>65</v>
      </c>
      <c r="O33" s="4" t="s">
        <v>22</v>
      </c>
      <c r="P33" s="4">
        <f t="shared" si="0"/>
        <v>436</v>
      </c>
      <c r="Q33" s="4">
        <f t="shared" si="1"/>
        <v>72.67</v>
      </c>
      <c r="R33" s="18" t="s">
        <v>13</v>
      </c>
    </row>
    <row r="34" spans="1:18">
      <c r="A34" s="4">
        <v>12165967</v>
      </c>
      <c r="B34" s="4" t="s">
        <v>23</v>
      </c>
      <c r="C34" s="5" t="s">
        <v>134</v>
      </c>
      <c r="D34" s="4">
        <v>92</v>
      </c>
      <c r="E34" s="4" t="s">
        <v>15</v>
      </c>
      <c r="F34" s="4">
        <v>92</v>
      </c>
      <c r="G34" s="4" t="s">
        <v>15</v>
      </c>
      <c r="H34" s="4">
        <v>90</v>
      </c>
      <c r="I34" s="4" t="s">
        <v>11</v>
      </c>
      <c r="J34" s="4">
        <v>94</v>
      </c>
      <c r="K34" s="4" t="s">
        <v>15</v>
      </c>
      <c r="L34" s="4">
        <v>98</v>
      </c>
      <c r="M34" s="4" t="s">
        <v>15</v>
      </c>
      <c r="N34" s="4">
        <v>95</v>
      </c>
      <c r="O34" s="4" t="s">
        <v>15</v>
      </c>
      <c r="P34" s="4">
        <f t="shared" si="0"/>
        <v>561</v>
      </c>
      <c r="Q34" s="4">
        <f t="shared" si="1"/>
        <v>93.5</v>
      </c>
      <c r="R34" s="18" t="s">
        <v>13</v>
      </c>
    </row>
    <row r="35" spans="1:18">
      <c r="A35" s="81" t="s">
        <v>185</v>
      </c>
      <c r="B35" s="81"/>
      <c r="C35" s="81"/>
      <c r="D35" s="81">
        <v>100</v>
      </c>
      <c r="E35" s="81"/>
      <c r="F35" s="81">
        <v>100</v>
      </c>
      <c r="G35" s="81"/>
      <c r="H35" s="81">
        <v>100</v>
      </c>
      <c r="I35" s="81"/>
      <c r="J35" s="81">
        <v>100</v>
      </c>
      <c r="K35" s="81"/>
      <c r="L35" s="81">
        <v>100</v>
      </c>
      <c r="M35" s="81"/>
      <c r="N35" s="81">
        <v>100</v>
      </c>
      <c r="O35" s="81"/>
    </row>
    <row r="36" spans="1:18">
      <c r="A36" s="81" t="s">
        <v>164</v>
      </c>
      <c r="B36" s="81"/>
      <c r="C36" s="81"/>
      <c r="D36" s="81">
        <f>R44</f>
        <v>50.9</v>
      </c>
      <c r="E36" s="81"/>
      <c r="F36" s="81">
        <f>R43</f>
        <v>71.430000000000007</v>
      </c>
      <c r="G36" s="81"/>
      <c r="H36" s="81">
        <f>R45</f>
        <v>61.169999999999995</v>
      </c>
      <c r="I36" s="81"/>
      <c r="J36" s="81">
        <f>R46</f>
        <v>60.269999999999996</v>
      </c>
      <c r="K36" s="81"/>
      <c r="L36" s="81">
        <f>R47</f>
        <v>67.86</v>
      </c>
      <c r="M36" s="81"/>
      <c r="N36" s="81">
        <f>R48</f>
        <v>56.25</v>
      </c>
      <c r="O36" s="81"/>
    </row>
    <row r="37" spans="1:18" ht="39.75" customHeight="1">
      <c r="A37" s="98" t="s">
        <v>165</v>
      </c>
      <c r="B37" s="99"/>
      <c r="C37" s="100"/>
      <c r="D37" s="97" t="str">
        <f>C44</f>
        <v>MR.RAKESH KUMAR MEENA</v>
      </c>
      <c r="E37" s="97"/>
      <c r="F37" s="97" t="str">
        <f>C43</f>
        <v>MS.MANORAMA GOND</v>
      </c>
      <c r="G37" s="97"/>
      <c r="H37" s="97" t="str">
        <f>C45</f>
        <v>MR. DIPANSHU GUPTA</v>
      </c>
      <c r="I37" s="97"/>
      <c r="J37" s="97" t="str">
        <f>C46</f>
        <v>ALL PGT SC.</v>
      </c>
      <c r="K37" s="97"/>
      <c r="L37" s="97" t="str">
        <f>C47</f>
        <v>MR. JOY SEN</v>
      </c>
      <c r="M37" s="97"/>
      <c r="N37" s="97" t="str">
        <f>C48</f>
        <v>MR. B. K. SINGH</v>
      </c>
      <c r="O37" s="97"/>
    </row>
    <row r="39" spans="1:18" ht="18.75">
      <c r="A39" s="59" t="s">
        <v>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18" ht="18.75">
      <c r="A40" s="59" t="s">
        <v>157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  <row r="41" spans="1:18" ht="18.75">
      <c r="A41" s="68" t="s">
        <v>166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>
      <c r="A42" s="96" t="s">
        <v>167</v>
      </c>
      <c r="B42" s="96"/>
      <c r="C42" s="77" t="s">
        <v>165</v>
      </c>
      <c r="D42" s="79"/>
      <c r="E42" s="77" t="s">
        <v>168</v>
      </c>
      <c r="F42" s="79"/>
      <c r="G42" s="21" t="s">
        <v>15</v>
      </c>
      <c r="H42" s="21" t="s">
        <v>11</v>
      </c>
      <c r="I42" s="21" t="s">
        <v>12</v>
      </c>
      <c r="J42" s="21" t="s">
        <v>20</v>
      </c>
      <c r="K42" s="21" t="s">
        <v>10</v>
      </c>
      <c r="L42" s="21" t="s">
        <v>22</v>
      </c>
      <c r="M42" s="21" t="s">
        <v>25</v>
      </c>
      <c r="N42" s="21" t="s">
        <v>32</v>
      </c>
      <c r="O42" s="21" t="s">
        <v>68</v>
      </c>
      <c r="P42" s="21" t="s">
        <v>143</v>
      </c>
      <c r="Q42" s="21" t="s">
        <v>169</v>
      </c>
      <c r="R42" s="21" t="s">
        <v>170</v>
      </c>
    </row>
    <row r="43" spans="1:18">
      <c r="A43" s="95" t="s">
        <v>171</v>
      </c>
      <c r="B43" s="95"/>
      <c r="C43" s="101" t="s">
        <v>198</v>
      </c>
      <c r="D43" s="102"/>
      <c r="E43" s="75" t="s">
        <v>183</v>
      </c>
      <c r="F43" s="76"/>
      <c r="G43" s="20">
        <f>COUNTIF(G6:G34,"A1")</f>
        <v>3</v>
      </c>
      <c r="H43" s="20">
        <f>COUNTIF(G6:G34,"A2")</f>
        <v>5</v>
      </c>
      <c r="I43" s="20">
        <f>COUNTIF(G6:G34,"B1")</f>
        <v>9</v>
      </c>
      <c r="J43" s="20">
        <f>COUNTIF(G6:G34,"B2")</f>
        <v>6</v>
      </c>
      <c r="K43" s="20">
        <f>COUNTIF(G6:G34,"C1")</f>
        <v>3</v>
      </c>
      <c r="L43" s="20">
        <f>COUNTIF(G6:G34,"C2")</f>
        <v>1</v>
      </c>
      <c r="M43" s="20">
        <f>COUNTIF(G6:G34,"D1")</f>
        <v>1</v>
      </c>
      <c r="N43" s="20">
        <f>COUNTIF(G6:G34,"D2")</f>
        <v>0</v>
      </c>
      <c r="O43" s="20">
        <f>COUNTIF(G6:G34,"E")</f>
        <v>0</v>
      </c>
      <c r="P43" s="20">
        <f>G43+H43+I43+J43+K43+L43+M43+N43+O43</f>
        <v>28</v>
      </c>
      <c r="Q43" s="20">
        <f>(G43*8+H43*7+I43*6+J43*5+K43*4+L43*3+M43*2+N43*1+O43*0)</f>
        <v>160</v>
      </c>
      <c r="R43" s="20">
        <f>ROUNDUP(Q43*12.5/P43,2)</f>
        <v>71.430000000000007</v>
      </c>
    </row>
    <row r="44" spans="1:18">
      <c r="A44" s="95" t="s">
        <v>172</v>
      </c>
      <c r="B44" s="95"/>
      <c r="C44" s="101" t="s">
        <v>199</v>
      </c>
      <c r="D44" s="102"/>
      <c r="E44" s="75" t="s">
        <v>183</v>
      </c>
      <c r="F44" s="76"/>
      <c r="G44" s="20">
        <f>COUNTIF(E6:E34,"A1")</f>
        <v>1</v>
      </c>
      <c r="H44" s="20">
        <f>COUNTIF(E6:E34,"A2")</f>
        <v>1</v>
      </c>
      <c r="I44" s="20">
        <f>COUNTIF(E6:E34,"B1")</f>
        <v>2</v>
      </c>
      <c r="J44" s="20">
        <f>COUNTIF(E6:E34,"B2")</f>
        <v>7</v>
      </c>
      <c r="K44" s="20">
        <f>COUNTIF(E6:E34,"C1")</f>
        <v>8</v>
      </c>
      <c r="L44" s="20">
        <f>COUNTIF(E6:E34,"C2")</f>
        <v>5</v>
      </c>
      <c r="M44" s="20">
        <f>COUNTIF(E6:E34,"D1")</f>
        <v>1</v>
      </c>
      <c r="N44" s="20">
        <f>COUNTIF(E6:E34,"D2")</f>
        <v>3</v>
      </c>
      <c r="O44" s="20">
        <f>COUNTIF(E6:E34,"E")</f>
        <v>0</v>
      </c>
      <c r="P44" s="20">
        <f t="shared" ref="P44:P48" si="2">G44+H44+I44+J44+K44+L44+M44+N44+O44</f>
        <v>28</v>
      </c>
      <c r="Q44" s="20">
        <f t="shared" ref="Q44:Q48" si="3">(G44*8+H44*7+I44*6+J44*5+K44*4+L44*3+M44*2+N44*1+O44*0)</f>
        <v>114</v>
      </c>
      <c r="R44" s="20">
        <f t="shared" ref="R44:R48" si="4">ROUNDUP(Q44*12.5/P44,2)</f>
        <v>50.9</v>
      </c>
    </row>
    <row r="45" spans="1:18">
      <c r="A45" s="95" t="s">
        <v>173</v>
      </c>
      <c r="B45" s="95"/>
      <c r="C45" s="93" t="s">
        <v>200</v>
      </c>
      <c r="D45" s="94"/>
      <c r="E45" s="75" t="s">
        <v>183</v>
      </c>
      <c r="F45" s="76"/>
      <c r="G45" s="20">
        <f>COUNTIF(I6:I34,"A1")</f>
        <v>3</v>
      </c>
      <c r="H45" s="20">
        <f>COUNTIF(I6:I34,"A2")</f>
        <v>2</v>
      </c>
      <c r="I45" s="20">
        <f>COUNTIF(I6:I34,"B1")</f>
        <v>8</v>
      </c>
      <c r="J45" s="20">
        <f>COUNTIF(I6:I34,"B2")</f>
        <v>3</v>
      </c>
      <c r="K45" s="20">
        <f>COUNTIF(I6:I34,"C1")</f>
        <v>6</v>
      </c>
      <c r="L45" s="20">
        <f>COUNTIF(I6:I34,"C2")</f>
        <v>3</v>
      </c>
      <c r="M45" s="20">
        <f>COUNTIF(I6:I34,"D1")</f>
        <v>1</v>
      </c>
      <c r="N45" s="20">
        <f>COUNTIF(I6:I34,"D2")</f>
        <v>1</v>
      </c>
      <c r="O45" s="20">
        <f>COUNTIF(I6:I34,"E")</f>
        <v>1</v>
      </c>
      <c r="P45" s="20">
        <f t="shared" si="2"/>
        <v>28</v>
      </c>
      <c r="Q45" s="20">
        <f t="shared" si="3"/>
        <v>137</v>
      </c>
      <c r="R45" s="20">
        <f t="shared" si="4"/>
        <v>61.169999999999995</v>
      </c>
    </row>
    <row r="46" spans="1:18">
      <c r="A46" s="95" t="s">
        <v>174</v>
      </c>
      <c r="B46" s="95"/>
      <c r="C46" s="93" t="s">
        <v>180</v>
      </c>
      <c r="D46" s="94"/>
      <c r="E46" s="75" t="s">
        <v>184</v>
      </c>
      <c r="F46" s="76"/>
      <c r="G46" s="20">
        <f>COUNTIF(K6:K34,"A1")</f>
        <v>2</v>
      </c>
      <c r="H46" s="20">
        <f>COUNTIF(K6:K34,"A2")</f>
        <v>3</v>
      </c>
      <c r="I46" s="20">
        <f>COUNTIF(K6:K34,"B1")</f>
        <v>4</v>
      </c>
      <c r="J46" s="20">
        <f>COUNTIF(K6:K34,"B2")</f>
        <v>9</v>
      </c>
      <c r="K46" s="20">
        <f>COUNTIF(K6:K34,"C1")</f>
        <v>4</v>
      </c>
      <c r="L46" s="20">
        <f>COUNTIF(K6:K34,"C2")</f>
        <v>2</v>
      </c>
      <c r="M46" s="20">
        <f>COUNTIF(K6:K34,"D1")</f>
        <v>3</v>
      </c>
      <c r="N46" s="20">
        <f>COUNTIF(K6:K34,"D2")</f>
        <v>1</v>
      </c>
      <c r="O46" s="20">
        <f>COUNTIF(K6:K34,"E")</f>
        <v>0</v>
      </c>
      <c r="P46" s="20">
        <f t="shared" si="2"/>
        <v>28</v>
      </c>
      <c r="Q46" s="20">
        <f t="shared" si="3"/>
        <v>135</v>
      </c>
      <c r="R46" s="20">
        <f t="shared" si="4"/>
        <v>60.269999999999996</v>
      </c>
    </row>
    <row r="47" spans="1:18">
      <c r="A47" s="95" t="s">
        <v>175</v>
      </c>
      <c r="B47" s="95"/>
      <c r="C47" s="93" t="s">
        <v>201</v>
      </c>
      <c r="D47" s="94"/>
      <c r="E47" s="75" t="s">
        <v>184</v>
      </c>
      <c r="F47" s="76"/>
      <c r="G47" s="20">
        <f>COUNTIF(M6:M34,"A1")</f>
        <v>2</v>
      </c>
      <c r="H47" s="20">
        <f>COUNTIF(M6:M34,"A2")</f>
        <v>3</v>
      </c>
      <c r="I47" s="20">
        <f>COUNTIF(M6:M34,"B1")</f>
        <v>10</v>
      </c>
      <c r="J47" s="20">
        <f>COUNTIF(M6:M34,"B2")</f>
        <v>7</v>
      </c>
      <c r="K47" s="20">
        <f>COUNTIF(M6:M34,"C1")</f>
        <v>2</v>
      </c>
      <c r="L47" s="20">
        <f>COUNTIF(M6:M34,"C2")</f>
        <v>4</v>
      </c>
      <c r="M47" s="20">
        <f>COUNTIF(M6:M34,"D1")</f>
        <v>0</v>
      </c>
      <c r="N47" s="20">
        <f>COUNTIF(M6:M34,"D2")</f>
        <v>0</v>
      </c>
      <c r="O47" s="20">
        <f>COUNTIF(M6:M34,"E")</f>
        <v>0</v>
      </c>
      <c r="P47" s="20">
        <f t="shared" si="2"/>
        <v>28</v>
      </c>
      <c r="Q47" s="20">
        <f t="shared" si="3"/>
        <v>152</v>
      </c>
      <c r="R47" s="20">
        <f t="shared" si="4"/>
        <v>67.86</v>
      </c>
    </row>
    <row r="48" spans="1:18">
      <c r="A48" s="95" t="s">
        <v>176</v>
      </c>
      <c r="B48" s="95"/>
      <c r="C48" s="93" t="s">
        <v>182</v>
      </c>
      <c r="D48" s="94"/>
      <c r="E48" s="75" t="s">
        <v>184</v>
      </c>
      <c r="F48" s="76"/>
      <c r="G48" s="20">
        <f>COUNTIF(O6:O34,"A1")</f>
        <v>2</v>
      </c>
      <c r="H48" s="20">
        <f>COUNTIF(O6:O34,"A2")</f>
        <v>2</v>
      </c>
      <c r="I48" s="20">
        <f>COUNTIF(O6:O34,"B1")</f>
        <v>3</v>
      </c>
      <c r="J48" s="20">
        <f>COUNTIF(O6:O34,"B2")</f>
        <v>5</v>
      </c>
      <c r="K48" s="20">
        <f>COUNTIF(O6:O34,"C1")</f>
        <v>7</v>
      </c>
      <c r="L48" s="20">
        <f>COUNTIF(O6:O34,"C2")</f>
        <v>7</v>
      </c>
      <c r="M48" s="20">
        <f>COUNTIF(O6:O34,"D1")</f>
        <v>2</v>
      </c>
      <c r="N48" s="20">
        <f>COUNTIF(O6:O34,"D2")</f>
        <v>0</v>
      </c>
      <c r="O48" s="20">
        <f>COUNTIF(O6:O34,"E")</f>
        <v>0</v>
      </c>
      <c r="P48" s="20">
        <f t="shared" si="2"/>
        <v>28</v>
      </c>
      <c r="Q48" s="20">
        <f t="shared" si="3"/>
        <v>126</v>
      </c>
      <c r="R48" s="20">
        <f t="shared" si="4"/>
        <v>56.25</v>
      </c>
    </row>
    <row r="49" spans="1:18">
      <c r="A49" s="74"/>
      <c r="B49" s="74"/>
    </row>
    <row r="50" spans="1:18" ht="15.75">
      <c r="A50" s="70" t="s">
        <v>186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23"/>
      <c r="Q50" s="23"/>
      <c r="R50" s="23"/>
    </row>
    <row r="51" spans="1:18">
      <c r="A51" s="73" t="s">
        <v>187</v>
      </c>
      <c r="B51" s="73"/>
      <c r="C51" s="73"/>
      <c r="D51" s="73" t="s">
        <v>188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25"/>
      <c r="Q51" s="25"/>
      <c r="R51" s="25"/>
    </row>
    <row r="52" spans="1:18">
      <c r="A52" s="73"/>
      <c r="B52" s="73"/>
      <c r="C52" s="73"/>
      <c r="D52" s="73" t="s">
        <v>172</v>
      </c>
      <c r="E52" s="73"/>
      <c r="F52" s="73" t="s">
        <v>171</v>
      </c>
      <c r="G52" s="73"/>
      <c r="H52" s="73" t="s">
        <v>173</v>
      </c>
      <c r="I52" s="73"/>
      <c r="J52" s="73" t="s">
        <v>174</v>
      </c>
      <c r="K52" s="73"/>
      <c r="L52" s="73" t="s">
        <v>189</v>
      </c>
      <c r="M52" s="73"/>
      <c r="N52" s="73" t="s">
        <v>176</v>
      </c>
      <c r="O52" s="73"/>
      <c r="P52" s="25"/>
      <c r="Q52" s="25"/>
      <c r="R52" s="25"/>
    </row>
    <row r="53" spans="1:18">
      <c r="A53" s="73" t="s">
        <v>190</v>
      </c>
      <c r="B53" s="73"/>
      <c r="C53" s="73"/>
      <c r="D53" s="73">
        <f>COUNTIF(D6:D34,"&lt;44.99")</f>
        <v>1</v>
      </c>
      <c r="E53" s="73"/>
      <c r="F53" s="73">
        <f t="shared" ref="F53" si="5">COUNTIF(F6:F34,"&lt;44.99")</f>
        <v>0</v>
      </c>
      <c r="G53" s="73"/>
      <c r="H53" s="73">
        <f t="shared" ref="H53" si="6">COUNTIF(H6:H34,"&lt;44.99")</f>
        <v>4</v>
      </c>
      <c r="I53" s="73"/>
      <c r="J53" s="73">
        <f t="shared" ref="J53" si="7">COUNTIF(J6:J34,"&lt;44.99")</f>
        <v>4</v>
      </c>
      <c r="K53" s="73"/>
      <c r="L53" s="73">
        <f t="shared" ref="L53" si="8">COUNTIF(L6:L34,"&lt;44.99")</f>
        <v>0</v>
      </c>
      <c r="M53" s="73"/>
      <c r="N53" s="73">
        <f t="shared" ref="N53" si="9">COUNTIF(N6:N34,"&lt;44.99")</f>
        <v>0</v>
      </c>
      <c r="O53" s="73"/>
      <c r="P53" s="24"/>
      <c r="Q53" s="24"/>
      <c r="R53" s="24"/>
    </row>
    <row r="54" spans="1:18">
      <c r="A54" s="73" t="s">
        <v>191</v>
      </c>
      <c r="B54" s="73"/>
      <c r="C54" s="73"/>
      <c r="D54" s="73">
        <f>COUNTIF(D6:D34,"&lt;59.99")-D53</f>
        <v>3</v>
      </c>
      <c r="E54" s="73"/>
      <c r="F54" s="73">
        <f t="shared" ref="F54" si="10">COUNTIF(F6:F34,"&lt;59.99")-F53</f>
        <v>1</v>
      </c>
      <c r="G54" s="73"/>
      <c r="H54" s="73">
        <f t="shared" ref="H54" si="11">COUNTIF(H6:H34,"&lt;59.99")-H53</f>
        <v>8</v>
      </c>
      <c r="I54" s="73"/>
      <c r="J54" s="73">
        <f t="shared" ref="J54" si="12">COUNTIF(J6:J34,"&lt;59.99")-J53</f>
        <v>9</v>
      </c>
      <c r="K54" s="73"/>
      <c r="L54" s="73">
        <f t="shared" ref="L54" si="13">COUNTIF(L6:L34,"&lt;59.99")-L53</f>
        <v>2</v>
      </c>
      <c r="M54" s="73"/>
      <c r="N54" s="73">
        <f t="shared" ref="N54" si="14">COUNTIF(N6:N34,"&lt;59.99")-N53</f>
        <v>1</v>
      </c>
      <c r="O54" s="73"/>
      <c r="P54" s="24"/>
      <c r="Q54" s="24"/>
      <c r="R54" s="24"/>
    </row>
    <row r="55" spans="1:18">
      <c r="A55" s="73" t="s">
        <v>192</v>
      </c>
      <c r="B55" s="73"/>
      <c r="C55" s="73"/>
      <c r="D55" s="73">
        <f>COUNTIF(D6:D34,"&lt;74.99")-(D53+D54)</f>
        <v>14</v>
      </c>
      <c r="E55" s="73"/>
      <c r="F55" s="73">
        <f t="shared" ref="F55" si="15">COUNTIF(F6:F34,"&lt;74.99")-(F53+F54)</f>
        <v>2</v>
      </c>
      <c r="G55" s="73"/>
      <c r="H55" s="73">
        <f t="shared" ref="H55" si="16">COUNTIF(H6:H34,"&lt;74.99")-(H53+H54)</f>
        <v>8</v>
      </c>
      <c r="I55" s="73"/>
      <c r="J55" s="73">
        <f t="shared" ref="J55" si="17">COUNTIF(J6:J34,"&lt;74.99")-(J53+J54)</f>
        <v>10</v>
      </c>
      <c r="K55" s="73"/>
      <c r="L55" s="73">
        <f t="shared" ref="L55" si="18">COUNTIF(L6:L34,"&lt;74.99")-(L53+L54)</f>
        <v>4</v>
      </c>
      <c r="M55" s="73"/>
      <c r="N55" s="73">
        <f t="shared" ref="N55" si="19">COUNTIF(N6:N34,"&lt;74.99")-(N53+N54)</f>
        <v>11</v>
      </c>
      <c r="O55" s="73"/>
      <c r="P55" s="24"/>
      <c r="Q55" s="24"/>
      <c r="R55" s="24"/>
    </row>
    <row r="56" spans="1:18">
      <c r="A56" s="73" t="s">
        <v>193</v>
      </c>
      <c r="B56" s="73"/>
      <c r="C56" s="73"/>
      <c r="D56" s="73">
        <f>COUNTIF(D6:D34,"&lt;89.99")-(D53+D54+D55)</f>
        <v>9</v>
      </c>
      <c r="E56" s="73"/>
      <c r="F56" s="73">
        <f t="shared" ref="F56" si="20">COUNTIF(F6:F34,"&lt;89.99")-(F53+F54+F55)</f>
        <v>22</v>
      </c>
      <c r="G56" s="73"/>
      <c r="H56" s="73">
        <f t="shared" ref="H56" si="21">COUNTIF(H6:H34,"&lt;89.99")-(H53+H54+H55)</f>
        <v>4</v>
      </c>
      <c r="I56" s="73"/>
      <c r="J56" s="73">
        <f t="shared" ref="J56" si="22">COUNTIF(J6:J34,"&lt;89.99")-(J53+J54+J55)</f>
        <v>3</v>
      </c>
      <c r="K56" s="73"/>
      <c r="L56" s="73">
        <f t="shared" ref="L56" si="23">COUNTIF(L6:L34,"&lt;89.99")-(L53+L54+L55)</f>
        <v>18</v>
      </c>
      <c r="M56" s="73"/>
      <c r="N56" s="73">
        <f t="shared" ref="N56" si="24">COUNTIF(N6:N34,"&lt;89.99")-(N53+N54+N55)</f>
        <v>13</v>
      </c>
      <c r="O56" s="73"/>
      <c r="P56" s="24"/>
      <c r="Q56" s="24"/>
      <c r="R56" s="24"/>
    </row>
    <row r="57" spans="1:18">
      <c r="A57" s="73" t="s">
        <v>194</v>
      </c>
      <c r="B57" s="73"/>
      <c r="C57" s="73"/>
      <c r="D57" s="73">
        <f>COUNTIF(D6:D34,"&gt;=90")</f>
        <v>1</v>
      </c>
      <c r="E57" s="73"/>
      <c r="F57" s="73">
        <f t="shared" ref="F57" si="25">COUNTIF(F6:F34,"&gt;=90")</f>
        <v>3</v>
      </c>
      <c r="G57" s="73"/>
      <c r="H57" s="73">
        <f t="shared" ref="H57" si="26">COUNTIF(H6:H34,"&gt;=90")</f>
        <v>4</v>
      </c>
      <c r="I57" s="73"/>
      <c r="J57" s="73">
        <f t="shared" ref="J57" si="27">COUNTIF(J6:J34,"&gt;=90")</f>
        <v>2</v>
      </c>
      <c r="K57" s="73"/>
      <c r="L57" s="73">
        <f t="shared" ref="L57" si="28">COUNTIF(L6:L34,"&gt;=90")</f>
        <v>4</v>
      </c>
      <c r="M57" s="73"/>
      <c r="N57" s="73">
        <f t="shared" ref="N57" si="29">COUNTIF(N6:N34,"&gt;=90")</f>
        <v>3</v>
      </c>
      <c r="O57" s="73"/>
      <c r="P57" s="24"/>
      <c r="Q57" s="24"/>
      <c r="R57" s="24"/>
    </row>
    <row r="58" spans="1:18">
      <c r="A58" s="73" t="s">
        <v>143</v>
      </c>
      <c r="B58" s="73"/>
      <c r="C58" s="73"/>
      <c r="D58" s="73">
        <f>D53+D54+D55+D56+D57</f>
        <v>28</v>
      </c>
      <c r="E58" s="73"/>
      <c r="F58" s="73">
        <f t="shared" ref="F58" si="30">F53+F54+F55+F56+F57</f>
        <v>28</v>
      </c>
      <c r="G58" s="73"/>
      <c r="H58" s="73">
        <f t="shared" ref="H58" si="31">H53+H54+H55+H56+H57</f>
        <v>28</v>
      </c>
      <c r="I58" s="73"/>
      <c r="J58" s="73">
        <f t="shared" ref="J58" si="32">J53+J54+J55+J56+J57</f>
        <v>28</v>
      </c>
      <c r="K58" s="73"/>
      <c r="L58" s="73">
        <f t="shared" ref="L58" si="33">L53+L54+L55+L56+L57</f>
        <v>28</v>
      </c>
      <c r="M58" s="73"/>
      <c r="N58" s="73">
        <f t="shared" ref="N58" si="34">N53+N54+N55+N56+N57</f>
        <v>28</v>
      </c>
      <c r="O58" s="73"/>
    </row>
  </sheetData>
  <mergeCells count="111">
    <mergeCell ref="Q4:Q5"/>
    <mergeCell ref="R4:R5"/>
    <mergeCell ref="A35:C35"/>
    <mergeCell ref="D35:E35"/>
    <mergeCell ref="F35:G35"/>
    <mergeCell ref="H35:I35"/>
    <mergeCell ref="J35:K35"/>
    <mergeCell ref="L35:M35"/>
    <mergeCell ref="A1:Q1"/>
    <mergeCell ref="A2:Q2"/>
    <mergeCell ref="A3:Q3"/>
    <mergeCell ref="A4:A5"/>
    <mergeCell ref="B4:B5"/>
    <mergeCell ref="C4:C5"/>
    <mergeCell ref="D4:E4"/>
    <mergeCell ref="F4:G4"/>
    <mergeCell ref="H4:I4"/>
    <mergeCell ref="J4:K4"/>
    <mergeCell ref="N35:O35"/>
    <mergeCell ref="A36:C36"/>
    <mergeCell ref="D36:E36"/>
    <mergeCell ref="F36:G36"/>
    <mergeCell ref="H36:I36"/>
    <mergeCell ref="J36:K36"/>
    <mergeCell ref="L36:M36"/>
    <mergeCell ref="N36:O36"/>
    <mergeCell ref="L4:M4"/>
    <mergeCell ref="N4:O4"/>
    <mergeCell ref="A43:B43"/>
    <mergeCell ref="C43:D43"/>
    <mergeCell ref="E43:F43"/>
    <mergeCell ref="A44:B44"/>
    <mergeCell ref="C44:D44"/>
    <mergeCell ref="E44:F44"/>
    <mergeCell ref="N37:O37"/>
    <mergeCell ref="A39:R39"/>
    <mergeCell ref="A40:R40"/>
    <mergeCell ref="A41:R41"/>
    <mergeCell ref="A42:B42"/>
    <mergeCell ref="C42:D42"/>
    <mergeCell ref="E42:F42"/>
    <mergeCell ref="A37:C37"/>
    <mergeCell ref="D37:E37"/>
    <mergeCell ref="F37:G37"/>
    <mergeCell ref="H37:I37"/>
    <mergeCell ref="J37:K37"/>
    <mergeCell ref="L37:M37"/>
    <mergeCell ref="A47:B47"/>
    <mergeCell ref="C47:D47"/>
    <mergeCell ref="E47:F47"/>
    <mergeCell ref="A48:B48"/>
    <mergeCell ref="C48:D48"/>
    <mergeCell ref="E48:F48"/>
    <mergeCell ref="A45:B45"/>
    <mergeCell ref="C45:D45"/>
    <mergeCell ref="E45:F45"/>
    <mergeCell ref="A46:B46"/>
    <mergeCell ref="C46:D46"/>
    <mergeCell ref="E46:F46"/>
    <mergeCell ref="A49:B49"/>
    <mergeCell ref="A50:O50"/>
    <mergeCell ref="A51:C52"/>
    <mergeCell ref="D51:O51"/>
    <mergeCell ref="D52:E52"/>
    <mergeCell ref="F52:G52"/>
    <mergeCell ref="H52:I52"/>
    <mergeCell ref="J52:K52"/>
    <mergeCell ref="L52:M52"/>
    <mergeCell ref="N52:O52"/>
    <mergeCell ref="N53:O53"/>
    <mergeCell ref="A54:C54"/>
    <mergeCell ref="D54:E54"/>
    <mergeCell ref="F54:G54"/>
    <mergeCell ref="H54:I54"/>
    <mergeCell ref="J54:K54"/>
    <mergeCell ref="L54:M54"/>
    <mergeCell ref="N54:O54"/>
    <mergeCell ref="A53:C53"/>
    <mergeCell ref="D53:E53"/>
    <mergeCell ref="F53:G53"/>
    <mergeCell ref="H53:I53"/>
    <mergeCell ref="J53:K53"/>
    <mergeCell ref="L53:M53"/>
    <mergeCell ref="N55:O55"/>
    <mergeCell ref="A56:C56"/>
    <mergeCell ref="D56:E56"/>
    <mergeCell ref="F56:G56"/>
    <mergeCell ref="H56:I56"/>
    <mergeCell ref="J56:K56"/>
    <mergeCell ref="L56:M56"/>
    <mergeCell ref="N56:O56"/>
    <mergeCell ref="A55:C55"/>
    <mergeCell ref="D55:E55"/>
    <mergeCell ref="F55:G55"/>
    <mergeCell ref="H55:I55"/>
    <mergeCell ref="J55:K55"/>
    <mergeCell ref="L55:M55"/>
    <mergeCell ref="N57:O57"/>
    <mergeCell ref="A58:C58"/>
    <mergeCell ref="D58:E58"/>
    <mergeCell ref="F58:G58"/>
    <mergeCell ref="H58:I58"/>
    <mergeCell ref="J58:K58"/>
    <mergeCell ref="L58:M58"/>
    <mergeCell ref="N58:O58"/>
    <mergeCell ref="A57:C57"/>
    <mergeCell ref="D57:E57"/>
    <mergeCell ref="F57:G57"/>
    <mergeCell ref="H57:I57"/>
    <mergeCell ref="J57:K57"/>
    <mergeCell ref="L57:M57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8"/>
  <sheetViews>
    <sheetView topLeftCell="A25" workbookViewId="0">
      <selection activeCell="Y18" sqref="Y18"/>
    </sheetView>
  </sheetViews>
  <sheetFormatPr defaultRowHeight="15"/>
  <cols>
    <col min="1" max="1" width="8.85546875" customWidth="1"/>
    <col min="2" max="2" width="2.85546875" customWidth="1"/>
    <col min="3" max="3" width="17.42578125" customWidth="1"/>
    <col min="4" max="15" width="3.85546875" customWidth="1"/>
    <col min="16" max="16" width="6.42578125" customWidth="1"/>
    <col min="17" max="17" width="6.5703125" customWidth="1"/>
    <col min="18" max="18" width="6" customWidth="1"/>
  </cols>
  <sheetData>
    <row r="1" spans="1:21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21" ht="18.75">
      <c r="A2" s="59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21" ht="18.75">
      <c r="A3" s="68" t="s">
        <v>158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1" ht="30.75" customHeight="1">
      <c r="A4" s="60" t="s">
        <v>2</v>
      </c>
      <c r="B4" s="61" t="s">
        <v>3</v>
      </c>
      <c r="C4" s="60" t="s">
        <v>4</v>
      </c>
      <c r="D4" s="63" t="s">
        <v>149</v>
      </c>
      <c r="E4" s="64"/>
      <c r="F4" s="63" t="s">
        <v>145</v>
      </c>
      <c r="G4" s="64"/>
      <c r="H4" s="63" t="s">
        <v>146</v>
      </c>
      <c r="I4" s="64"/>
      <c r="J4" s="63" t="s">
        <v>147</v>
      </c>
      <c r="K4" s="64"/>
      <c r="L4" s="63" t="s">
        <v>148</v>
      </c>
      <c r="M4" s="64"/>
      <c r="N4" s="65" t="s">
        <v>150</v>
      </c>
      <c r="O4" s="66"/>
      <c r="P4" s="3" t="s">
        <v>139</v>
      </c>
      <c r="Q4" s="61" t="s">
        <v>140</v>
      </c>
      <c r="R4" s="60" t="s">
        <v>6</v>
      </c>
    </row>
    <row r="5" spans="1:21">
      <c r="A5" s="60"/>
      <c r="B5" s="62"/>
      <c r="C5" s="60"/>
      <c r="D5" s="3" t="s">
        <v>144</v>
      </c>
      <c r="E5" s="3" t="s">
        <v>7</v>
      </c>
      <c r="F5" s="3" t="s">
        <v>144</v>
      </c>
      <c r="G5" s="3" t="s">
        <v>7</v>
      </c>
      <c r="H5" s="3" t="s">
        <v>144</v>
      </c>
      <c r="I5" s="3" t="s">
        <v>7</v>
      </c>
      <c r="J5" s="3" t="s">
        <v>144</v>
      </c>
      <c r="K5" s="3" t="s">
        <v>7</v>
      </c>
      <c r="L5" s="3" t="s">
        <v>144</v>
      </c>
      <c r="M5" s="3" t="s">
        <v>7</v>
      </c>
      <c r="N5" s="3" t="s">
        <v>144</v>
      </c>
      <c r="O5" s="3" t="s">
        <v>7</v>
      </c>
      <c r="P5" s="3">
        <v>600</v>
      </c>
      <c r="Q5" s="62"/>
      <c r="R5" s="60"/>
    </row>
    <row r="6" spans="1:21">
      <c r="A6" s="4">
        <v>12165882</v>
      </c>
      <c r="B6" s="4" t="s">
        <v>8</v>
      </c>
      <c r="C6" s="5" t="s">
        <v>49</v>
      </c>
      <c r="D6" s="4">
        <v>71</v>
      </c>
      <c r="E6" s="4" t="s">
        <v>10</v>
      </c>
      <c r="F6" s="4">
        <v>77</v>
      </c>
      <c r="G6" s="4" t="s">
        <v>20</v>
      </c>
      <c r="H6" s="4">
        <v>43</v>
      </c>
      <c r="I6" s="4" t="s">
        <v>22</v>
      </c>
      <c r="J6" s="4">
        <v>47</v>
      </c>
      <c r="K6" s="4" t="s">
        <v>22</v>
      </c>
      <c r="L6" s="4">
        <v>78</v>
      </c>
      <c r="M6" s="4" t="s">
        <v>20</v>
      </c>
      <c r="N6" s="4">
        <v>60</v>
      </c>
      <c r="O6" s="4" t="s">
        <v>25</v>
      </c>
      <c r="P6" s="4">
        <f t="shared" ref="P6:P34" si="0">D6+F6+H6+J6+L6+N6</f>
        <v>376</v>
      </c>
      <c r="Q6" s="4">
        <f t="shared" ref="Q6:Q34" si="1">ROUNDUP(P6/6,2)</f>
        <v>62.669999999999995</v>
      </c>
      <c r="R6" s="8" t="s">
        <v>13</v>
      </c>
      <c r="U6" s="7"/>
    </row>
    <row r="7" spans="1:21">
      <c r="A7" s="4">
        <v>12165883</v>
      </c>
      <c r="B7" s="4" t="s">
        <v>8</v>
      </c>
      <c r="C7" s="5" t="s">
        <v>50</v>
      </c>
      <c r="D7" s="4">
        <v>58</v>
      </c>
      <c r="E7" s="4" t="s">
        <v>25</v>
      </c>
      <c r="F7" s="4">
        <v>83</v>
      </c>
      <c r="G7" s="4" t="s">
        <v>12</v>
      </c>
      <c r="H7" s="4">
        <v>65</v>
      </c>
      <c r="I7" s="4" t="s">
        <v>20</v>
      </c>
      <c r="J7" s="4">
        <v>57</v>
      </c>
      <c r="K7" s="4" t="s">
        <v>20</v>
      </c>
      <c r="L7" s="4">
        <v>84</v>
      </c>
      <c r="M7" s="4" t="s">
        <v>12</v>
      </c>
      <c r="N7" s="4">
        <v>74</v>
      </c>
      <c r="O7" s="4" t="s">
        <v>10</v>
      </c>
      <c r="P7" s="4">
        <f t="shared" si="0"/>
        <v>421</v>
      </c>
      <c r="Q7" s="4">
        <f t="shared" si="1"/>
        <v>70.17</v>
      </c>
      <c r="R7" s="8" t="s">
        <v>13</v>
      </c>
    </row>
    <row r="8" spans="1:21">
      <c r="A8" s="4">
        <v>12165884</v>
      </c>
      <c r="B8" s="4" t="s">
        <v>8</v>
      </c>
      <c r="C8" s="5" t="s">
        <v>51</v>
      </c>
      <c r="D8" s="4">
        <v>84</v>
      </c>
      <c r="E8" s="4" t="s">
        <v>12</v>
      </c>
      <c r="F8" s="4">
        <v>87</v>
      </c>
      <c r="G8" s="4" t="s">
        <v>11</v>
      </c>
      <c r="H8" s="4">
        <v>59</v>
      </c>
      <c r="I8" s="4" t="s">
        <v>10</v>
      </c>
      <c r="J8" s="4">
        <v>73</v>
      </c>
      <c r="K8" s="4" t="s">
        <v>12</v>
      </c>
      <c r="L8" s="4">
        <v>88</v>
      </c>
      <c r="M8" s="4" t="s">
        <v>12</v>
      </c>
      <c r="N8" s="4">
        <v>80</v>
      </c>
      <c r="O8" s="4" t="s">
        <v>20</v>
      </c>
      <c r="P8" s="4">
        <f t="shared" si="0"/>
        <v>471</v>
      </c>
      <c r="Q8" s="4">
        <f t="shared" si="1"/>
        <v>78.5</v>
      </c>
      <c r="R8" s="8" t="s">
        <v>13</v>
      </c>
    </row>
    <row r="9" spans="1:21">
      <c r="A9" s="4">
        <v>12165885</v>
      </c>
      <c r="B9" s="4" t="s">
        <v>8</v>
      </c>
      <c r="C9" s="5" t="s">
        <v>52</v>
      </c>
      <c r="D9" s="4">
        <v>67</v>
      </c>
      <c r="E9" s="4" t="s">
        <v>22</v>
      </c>
      <c r="F9" s="4">
        <v>77</v>
      </c>
      <c r="G9" s="4" t="s">
        <v>20</v>
      </c>
      <c r="H9" s="4">
        <v>58</v>
      </c>
      <c r="I9" s="4" t="s">
        <v>10</v>
      </c>
      <c r="J9" s="4">
        <v>49</v>
      </c>
      <c r="K9" s="4" t="s">
        <v>10</v>
      </c>
      <c r="L9" s="4">
        <v>69</v>
      </c>
      <c r="M9" s="4" t="s">
        <v>10</v>
      </c>
      <c r="N9" s="4">
        <v>68</v>
      </c>
      <c r="O9" s="4" t="s">
        <v>22</v>
      </c>
      <c r="P9" s="4">
        <f t="shared" si="0"/>
        <v>388</v>
      </c>
      <c r="Q9" s="4">
        <f t="shared" si="1"/>
        <v>64.67</v>
      </c>
      <c r="R9" s="8" t="s">
        <v>13</v>
      </c>
    </row>
    <row r="10" spans="1:21">
      <c r="A10" s="4">
        <v>12165886</v>
      </c>
      <c r="B10" s="4" t="s">
        <v>8</v>
      </c>
      <c r="C10" s="5" t="s">
        <v>53</v>
      </c>
      <c r="D10" s="4">
        <v>64</v>
      </c>
      <c r="E10" s="4" t="s">
        <v>22</v>
      </c>
      <c r="F10" s="4">
        <v>84</v>
      </c>
      <c r="G10" s="4" t="s">
        <v>12</v>
      </c>
      <c r="H10" s="4">
        <v>74</v>
      </c>
      <c r="I10" s="4" t="s">
        <v>12</v>
      </c>
      <c r="J10" s="4">
        <v>58</v>
      </c>
      <c r="K10" s="4" t="s">
        <v>20</v>
      </c>
      <c r="L10" s="4">
        <v>85</v>
      </c>
      <c r="M10" s="4" t="s">
        <v>12</v>
      </c>
      <c r="N10" s="4">
        <v>75</v>
      </c>
      <c r="O10" s="4" t="s">
        <v>10</v>
      </c>
      <c r="P10" s="4">
        <f t="shared" si="0"/>
        <v>440</v>
      </c>
      <c r="Q10" s="4">
        <f t="shared" si="1"/>
        <v>73.34</v>
      </c>
      <c r="R10" s="8" t="s">
        <v>13</v>
      </c>
    </row>
    <row r="11" spans="1:21">
      <c r="A11" s="4">
        <v>12165887</v>
      </c>
      <c r="B11" s="4" t="s">
        <v>8</v>
      </c>
      <c r="C11" s="5" t="s">
        <v>54</v>
      </c>
      <c r="D11" s="4">
        <v>67</v>
      </c>
      <c r="E11" s="4" t="s">
        <v>22</v>
      </c>
      <c r="F11" s="4">
        <v>77</v>
      </c>
      <c r="G11" s="4" t="s">
        <v>20</v>
      </c>
      <c r="H11" s="4">
        <v>50</v>
      </c>
      <c r="I11" s="4" t="s">
        <v>22</v>
      </c>
      <c r="J11" s="4">
        <v>41</v>
      </c>
      <c r="K11" s="4" t="s">
        <v>25</v>
      </c>
      <c r="L11" s="4">
        <v>59</v>
      </c>
      <c r="M11" s="4" t="s">
        <v>22</v>
      </c>
      <c r="N11" s="4">
        <v>69</v>
      </c>
      <c r="O11" s="4" t="s">
        <v>22</v>
      </c>
      <c r="P11" s="4">
        <f t="shared" si="0"/>
        <v>363</v>
      </c>
      <c r="Q11" s="4">
        <f t="shared" si="1"/>
        <v>60.5</v>
      </c>
      <c r="R11" s="8" t="s">
        <v>13</v>
      </c>
    </row>
    <row r="12" spans="1:21">
      <c r="A12" s="4">
        <v>12165888</v>
      </c>
      <c r="B12" s="4" t="s">
        <v>8</v>
      </c>
      <c r="C12" s="5" t="s">
        <v>55</v>
      </c>
      <c r="D12" s="4">
        <v>69</v>
      </c>
      <c r="E12" s="4" t="s">
        <v>10</v>
      </c>
      <c r="F12" s="4">
        <v>81</v>
      </c>
      <c r="G12" s="4" t="s">
        <v>12</v>
      </c>
      <c r="H12" s="4">
        <v>70</v>
      </c>
      <c r="I12" s="4" t="s">
        <v>12</v>
      </c>
      <c r="J12" s="4">
        <v>65</v>
      </c>
      <c r="K12" s="4" t="s">
        <v>20</v>
      </c>
      <c r="L12" s="4">
        <v>87</v>
      </c>
      <c r="M12" s="4" t="s">
        <v>12</v>
      </c>
      <c r="N12" s="4">
        <v>82</v>
      </c>
      <c r="O12" s="4" t="s">
        <v>20</v>
      </c>
      <c r="P12" s="4">
        <f t="shared" si="0"/>
        <v>454</v>
      </c>
      <c r="Q12" s="4">
        <f t="shared" si="1"/>
        <v>75.67</v>
      </c>
      <c r="R12" s="8" t="s">
        <v>13</v>
      </c>
    </row>
    <row r="13" spans="1:21">
      <c r="A13" s="4">
        <v>12165889</v>
      </c>
      <c r="B13" s="4" t="s">
        <v>8</v>
      </c>
      <c r="C13" s="5" t="s">
        <v>56</v>
      </c>
      <c r="D13" s="4">
        <v>62</v>
      </c>
      <c r="E13" s="4" t="s">
        <v>22</v>
      </c>
      <c r="F13" s="4">
        <v>80</v>
      </c>
      <c r="G13" s="4" t="s">
        <v>20</v>
      </c>
      <c r="H13" s="4">
        <v>58</v>
      </c>
      <c r="I13" s="4" t="s">
        <v>10</v>
      </c>
      <c r="J13" s="4">
        <v>57</v>
      </c>
      <c r="K13" s="4" t="s">
        <v>20</v>
      </c>
      <c r="L13" s="4">
        <v>79</v>
      </c>
      <c r="M13" s="4" t="s">
        <v>20</v>
      </c>
      <c r="N13" s="4">
        <v>68</v>
      </c>
      <c r="O13" s="4" t="s">
        <v>22</v>
      </c>
      <c r="P13" s="4">
        <f t="shared" si="0"/>
        <v>404</v>
      </c>
      <c r="Q13" s="4">
        <f t="shared" si="1"/>
        <v>67.34</v>
      </c>
      <c r="R13" s="8" t="s">
        <v>13</v>
      </c>
    </row>
    <row r="14" spans="1:21">
      <c r="A14" s="4">
        <v>12165890</v>
      </c>
      <c r="B14" s="4" t="s">
        <v>8</v>
      </c>
      <c r="C14" s="5" t="s">
        <v>57</v>
      </c>
      <c r="D14" s="4">
        <v>68</v>
      </c>
      <c r="E14" s="4" t="s">
        <v>10</v>
      </c>
      <c r="F14" s="4">
        <v>84</v>
      </c>
      <c r="G14" s="4" t="s">
        <v>12</v>
      </c>
      <c r="H14" s="4">
        <v>57</v>
      </c>
      <c r="I14" s="4" t="s">
        <v>10</v>
      </c>
      <c r="J14" s="4">
        <v>54</v>
      </c>
      <c r="K14" s="4" t="s">
        <v>10</v>
      </c>
      <c r="L14" s="4">
        <v>79</v>
      </c>
      <c r="M14" s="4" t="s">
        <v>20</v>
      </c>
      <c r="N14" s="4">
        <v>84</v>
      </c>
      <c r="O14" s="4" t="s">
        <v>12</v>
      </c>
      <c r="P14" s="4">
        <f t="shared" si="0"/>
        <v>426</v>
      </c>
      <c r="Q14" s="4">
        <f t="shared" si="1"/>
        <v>71</v>
      </c>
      <c r="R14" s="8" t="s">
        <v>13</v>
      </c>
    </row>
    <row r="15" spans="1:21">
      <c r="A15" s="4">
        <v>12165891</v>
      </c>
      <c r="B15" s="4" t="s">
        <v>8</v>
      </c>
      <c r="C15" s="5" t="s">
        <v>58</v>
      </c>
      <c r="D15" s="4">
        <v>76</v>
      </c>
      <c r="E15" s="4" t="s">
        <v>20</v>
      </c>
      <c r="F15" s="4">
        <v>88</v>
      </c>
      <c r="G15" s="4" t="s">
        <v>11</v>
      </c>
      <c r="H15" s="4">
        <v>74</v>
      </c>
      <c r="I15" s="4" t="s">
        <v>12</v>
      </c>
      <c r="J15" s="4">
        <v>68</v>
      </c>
      <c r="K15" s="4" t="s">
        <v>12</v>
      </c>
      <c r="L15" s="4">
        <v>83</v>
      </c>
      <c r="M15" s="4" t="s">
        <v>12</v>
      </c>
      <c r="N15" s="4">
        <v>78</v>
      </c>
      <c r="O15" s="4" t="s">
        <v>20</v>
      </c>
      <c r="P15" s="4">
        <f t="shared" si="0"/>
        <v>467</v>
      </c>
      <c r="Q15" s="4">
        <f t="shared" si="1"/>
        <v>77.84</v>
      </c>
      <c r="R15" s="8" t="s">
        <v>13</v>
      </c>
    </row>
    <row r="16" spans="1:21">
      <c r="A16" s="4">
        <v>12165892</v>
      </c>
      <c r="B16" s="4" t="s">
        <v>8</v>
      </c>
      <c r="C16" s="5" t="s">
        <v>59</v>
      </c>
      <c r="D16" s="4">
        <v>65</v>
      </c>
      <c r="E16" s="4" t="s">
        <v>22</v>
      </c>
      <c r="F16" s="4">
        <v>89</v>
      </c>
      <c r="G16" s="4" t="s">
        <v>11</v>
      </c>
      <c r="H16" s="4">
        <v>69</v>
      </c>
      <c r="I16" s="4" t="s">
        <v>20</v>
      </c>
      <c r="J16" s="4">
        <v>49</v>
      </c>
      <c r="K16" s="4" t="s">
        <v>10</v>
      </c>
      <c r="L16" s="4">
        <v>82</v>
      </c>
      <c r="M16" s="4" t="s">
        <v>12</v>
      </c>
      <c r="N16" s="4">
        <v>74</v>
      </c>
      <c r="O16" s="4" t="s">
        <v>10</v>
      </c>
      <c r="P16" s="4">
        <f t="shared" si="0"/>
        <v>428</v>
      </c>
      <c r="Q16" s="4">
        <f t="shared" si="1"/>
        <v>71.34</v>
      </c>
      <c r="R16" s="8" t="s">
        <v>13</v>
      </c>
    </row>
    <row r="17" spans="1:18">
      <c r="A17" s="4">
        <v>12165893</v>
      </c>
      <c r="B17" s="4" t="s">
        <v>8</v>
      </c>
      <c r="C17" s="5" t="s">
        <v>60</v>
      </c>
      <c r="D17" s="4">
        <v>73</v>
      </c>
      <c r="E17" s="4" t="s">
        <v>10</v>
      </c>
      <c r="F17" s="4">
        <v>93</v>
      </c>
      <c r="G17" s="4" t="s">
        <v>15</v>
      </c>
      <c r="H17" s="4">
        <v>99</v>
      </c>
      <c r="I17" s="4" t="s">
        <v>15</v>
      </c>
      <c r="J17" s="4">
        <v>80</v>
      </c>
      <c r="K17" s="4" t="s">
        <v>11</v>
      </c>
      <c r="L17" s="4">
        <v>80</v>
      </c>
      <c r="M17" s="4" t="s">
        <v>20</v>
      </c>
      <c r="N17" s="4">
        <v>83</v>
      </c>
      <c r="O17" s="4" t="s">
        <v>12</v>
      </c>
      <c r="P17" s="4">
        <f t="shared" si="0"/>
        <v>508</v>
      </c>
      <c r="Q17" s="4">
        <f t="shared" si="1"/>
        <v>84.67</v>
      </c>
      <c r="R17" s="8" t="s">
        <v>13</v>
      </c>
    </row>
    <row r="18" spans="1:18">
      <c r="A18" s="4">
        <v>12165894</v>
      </c>
      <c r="B18" s="4" t="s">
        <v>8</v>
      </c>
      <c r="C18" s="5" t="s">
        <v>61</v>
      </c>
      <c r="D18" s="4">
        <v>69</v>
      </c>
      <c r="E18" s="4" t="s">
        <v>10</v>
      </c>
      <c r="F18" s="4">
        <v>82</v>
      </c>
      <c r="G18" s="4" t="s">
        <v>12</v>
      </c>
      <c r="H18" s="4">
        <v>70</v>
      </c>
      <c r="I18" s="4" t="s">
        <v>12</v>
      </c>
      <c r="J18" s="4">
        <v>64</v>
      </c>
      <c r="K18" s="4" t="s">
        <v>20</v>
      </c>
      <c r="L18" s="4">
        <v>87</v>
      </c>
      <c r="M18" s="4" t="s">
        <v>12</v>
      </c>
      <c r="N18" s="4">
        <v>89</v>
      </c>
      <c r="O18" s="4" t="s">
        <v>11</v>
      </c>
      <c r="P18" s="4">
        <f t="shared" si="0"/>
        <v>461</v>
      </c>
      <c r="Q18" s="4">
        <f t="shared" si="1"/>
        <v>76.84</v>
      </c>
      <c r="R18" s="8" t="s">
        <v>13</v>
      </c>
    </row>
    <row r="19" spans="1:18">
      <c r="A19" s="4">
        <v>12165895</v>
      </c>
      <c r="B19" s="4" t="s">
        <v>23</v>
      </c>
      <c r="C19" s="5" t="s">
        <v>62</v>
      </c>
      <c r="D19" s="4">
        <v>44</v>
      </c>
      <c r="E19" s="4" t="s">
        <v>32</v>
      </c>
      <c r="F19" s="4">
        <v>68</v>
      </c>
      <c r="G19" s="4" t="s">
        <v>22</v>
      </c>
      <c r="H19" s="4">
        <v>39</v>
      </c>
      <c r="I19" s="4" t="s">
        <v>25</v>
      </c>
      <c r="J19" s="4">
        <v>40</v>
      </c>
      <c r="K19" s="4" t="s">
        <v>25</v>
      </c>
      <c r="L19" s="4">
        <v>66</v>
      </c>
      <c r="M19" s="4" t="s">
        <v>22</v>
      </c>
      <c r="N19" s="4">
        <v>58</v>
      </c>
      <c r="O19" s="4" t="s">
        <v>25</v>
      </c>
      <c r="P19" s="4">
        <f t="shared" si="0"/>
        <v>315</v>
      </c>
      <c r="Q19" s="4">
        <f t="shared" si="1"/>
        <v>52.5</v>
      </c>
      <c r="R19" s="8" t="s">
        <v>13</v>
      </c>
    </row>
    <row r="20" spans="1:18">
      <c r="A20" s="4">
        <v>12165896</v>
      </c>
      <c r="B20" s="4" t="s">
        <v>23</v>
      </c>
      <c r="C20" s="5" t="s">
        <v>63</v>
      </c>
      <c r="D20" s="4">
        <v>75</v>
      </c>
      <c r="E20" s="4" t="s">
        <v>20</v>
      </c>
      <c r="F20" s="4">
        <v>74</v>
      </c>
      <c r="G20" s="4" t="s">
        <v>10</v>
      </c>
      <c r="H20" s="4">
        <v>58</v>
      </c>
      <c r="I20" s="4" t="s">
        <v>10</v>
      </c>
      <c r="J20" s="4">
        <v>47</v>
      </c>
      <c r="K20" s="4" t="s">
        <v>22</v>
      </c>
      <c r="L20" s="4">
        <v>76</v>
      </c>
      <c r="M20" s="4" t="s">
        <v>20</v>
      </c>
      <c r="N20" s="4">
        <v>73</v>
      </c>
      <c r="O20" s="4" t="s">
        <v>10</v>
      </c>
      <c r="P20" s="4">
        <f t="shared" si="0"/>
        <v>403</v>
      </c>
      <c r="Q20" s="4">
        <f t="shared" si="1"/>
        <v>67.17</v>
      </c>
      <c r="R20" s="8" t="s">
        <v>13</v>
      </c>
    </row>
    <row r="21" spans="1:18">
      <c r="A21" s="4">
        <v>12165897</v>
      </c>
      <c r="B21" s="4" t="s">
        <v>23</v>
      </c>
      <c r="C21" s="5" t="s">
        <v>64</v>
      </c>
      <c r="D21" s="4">
        <v>77</v>
      </c>
      <c r="E21" s="4" t="s">
        <v>20</v>
      </c>
      <c r="F21" s="4">
        <v>89</v>
      </c>
      <c r="G21" s="4" t="s">
        <v>11</v>
      </c>
      <c r="H21" s="4">
        <v>69</v>
      </c>
      <c r="I21" s="4" t="s">
        <v>20</v>
      </c>
      <c r="J21" s="4">
        <v>95</v>
      </c>
      <c r="K21" s="4" t="s">
        <v>15</v>
      </c>
      <c r="L21" s="4">
        <v>95</v>
      </c>
      <c r="M21" s="4" t="s">
        <v>15</v>
      </c>
      <c r="N21" s="4">
        <v>94</v>
      </c>
      <c r="O21" s="4" t="s">
        <v>15</v>
      </c>
      <c r="P21" s="4">
        <f t="shared" si="0"/>
        <v>519</v>
      </c>
      <c r="Q21" s="4">
        <f t="shared" si="1"/>
        <v>86.5</v>
      </c>
      <c r="R21" s="8" t="s">
        <v>13</v>
      </c>
    </row>
    <row r="22" spans="1:18">
      <c r="A22" s="4">
        <v>12165898</v>
      </c>
      <c r="B22" s="4" t="s">
        <v>23</v>
      </c>
      <c r="C22" s="5" t="s">
        <v>65</v>
      </c>
      <c r="D22" s="4">
        <v>78</v>
      </c>
      <c r="E22" s="4" t="s">
        <v>20</v>
      </c>
      <c r="F22" s="4">
        <v>83</v>
      </c>
      <c r="G22" s="4" t="s">
        <v>12</v>
      </c>
      <c r="H22" s="4">
        <v>50</v>
      </c>
      <c r="I22" s="4" t="s">
        <v>22</v>
      </c>
      <c r="J22" s="4">
        <v>49</v>
      </c>
      <c r="K22" s="4" t="s">
        <v>10</v>
      </c>
      <c r="L22" s="4">
        <v>73</v>
      </c>
      <c r="M22" s="4" t="s">
        <v>10</v>
      </c>
      <c r="N22" s="4">
        <v>65</v>
      </c>
      <c r="O22" s="4" t="s">
        <v>22</v>
      </c>
      <c r="P22" s="4">
        <f t="shared" si="0"/>
        <v>398</v>
      </c>
      <c r="Q22" s="4">
        <f t="shared" si="1"/>
        <v>66.34</v>
      </c>
      <c r="R22" s="8" t="s">
        <v>13</v>
      </c>
    </row>
    <row r="23" spans="1:18">
      <c r="A23" s="4">
        <v>12165899</v>
      </c>
      <c r="B23" s="4" t="s">
        <v>23</v>
      </c>
      <c r="C23" s="5" t="s">
        <v>66</v>
      </c>
      <c r="D23" s="4">
        <v>71</v>
      </c>
      <c r="E23" s="4" t="s">
        <v>10</v>
      </c>
      <c r="F23" s="4">
        <v>83</v>
      </c>
      <c r="G23" s="4" t="s">
        <v>12</v>
      </c>
      <c r="H23" s="4">
        <v>78</v>
      </c>
      <c r="I23" s="4" t="s">
        <v>12</v>
      </c>
      <c r="J23" s="4">
        <v>61</v>
      </c>
      <c r="K23" s="4" t="s">
        <v>20</v>
      </c>
      <c r="L23" s="4">
        <v>88</v>
      </c>
      <c r="M23" s="4" t="s">
        <v>12</v>
      </c>
      <c r="N23" s="4">
        <v>80</v>
      </c>
      <c r="O23" s="4" t="s">
        <v>20</v>
      </c>
      <c r="P23" s="4">
        <f t="shared" si="0"/>
        <v>461</v>
      </c>
      <c r="Q23" s="4">
        <f t="shared" si="1"/>
        <v>76.84</v>
      </c>
      <c r="R23" s="8" t="s">
        <v>13</v>
      </c>
    </row>
    <row r="24" spans="1:18">
      <c r="A24" s="4">
        <v>12165900</v>
      </c>
      <c r="B24" s="4" t="s">
        <v>23</v>
      </c>
      <c r="C24" s="5" t="s">
        <v>67</v>
      </c>
      <c r="D24" s="4">
        <v>51</v>
      </c>
      <c r="E24" s="4" t="s">
        <v>32</v>
      </c>
      <c r="F24" s="4">
        <v>75</v>
      </c>
      <c r="G24" s="4" t="s">
        <v>10</v>
      </c>
      <c r="H24" s="4">
        <v>25</v>
      </c>
      <c r="I24" s="4" t="s">
        <v>68</v>
      </c>
      <c r="J24" s="4">
        <v>41</v>
      </c>
      <c r="K24" s="4" t="s">
        <v>25</v>
      </c>
      <c r="L24" s="4">
        <v>59</v>
      </c>
      <c r="M24" s="4" t="s">
        <v>22</v>
      </c>
      <c r="N24" s="4">
        <v>66</v>
      </c>
      <c r="O24" s="4" t="s">
        <v>22</v>
      </c>
      <c r="P24" s="4">
        <f t="shared" si="0"/>
        <v>317</v>
      </c>
      <c r="Q24" s="4">
        <f t="shared" si="1"/>
        <v>52.839999999999996</v>
      </c>
      <c r="R24" s="8" t="s">
        <v>13</v>
      </c>
    </row>
    <row r="25" spans="1:18">
      <c r="A25" s="4">
        <v>12165901</v>
      </c>
      <c r="B25" s="4" t="s">
        <v>23</v>
      </c>
      <c r="C25" s="5" t="s">
        <v>69</v>
      </c>
      <c r="D25" s="4">
        <v>85</v>
      </c>
      <c r="E25" s="4" t="s">
        <v>11</v>
      </c>
      <c r="F25" s="4">
        <v>93</v>
      </c>
      <c r="G25" s="4" t="s">
        <v>15</v>
      </c>
      <c r="H25" s="4">
        <v>92</v>
      </c>
      <c r="I25" s="4" t="s">
        <v>15</v>
      </c>
      <c r="J25" s="4">
        <v>70</v>
      </c>
      <c r="K25" s="4" t="s">
        <v>12</v>
      </c>
      <c r="L25" s="4">
        <v>77</v>
      </c>
      <c r="M25" s="4" t="s">
        <v>20</v>
      </c>
      <c r="N25" s="4">
        <v>77</v>
      </c>
      <c r="O25" s="4" t="s">
        <v>20</v>
      </c>
      <c r="P25" s="4">
        <f t="shared" si="0"/>
        <v>494</v>
      </c>
      <c r="Q25" s="4">
        <f t="shared" si="1"/>
        <v>82.34</v>
      </c>
      <c r="R25" s="8" t="s">
        <v>13</v>
      </c>
    </row>
    <row r="26" spans="1:18">
      <c r="A26" s="4">
        <v>12165902</v>
      </c>
      <c r="B26" s="4" t="s">
        <v>23</v>
      </c>
      <c r="C26" s="5" t="s">
        <v>70</v>
      </c>
      <c r="D26" s="4">
        <v>81</v>
      </c>
      <c r="E26" s="4" t="s">
        <v>12</v>
      </c>
      <c r="F26" s="4">
        <v>87</v>
      </c>
      <c r="G26" s="4" t="s">
        <v>11</v>
      </c>
      <c r="H26" s="4">
        <v>88</v>
      </c>
      <c r="I26" s="4" t="s">
        <v>11</v>
      </c>
      <c r="J26" s="4">
        <v>82</v>
      </c>
      <c r="K26" s="4" t="s">
        <v>11</v>
      </c>
      <c r="L26" s="4">
        <v>92</v>
      </c>
      <c r="M26" s="4" t="s">
        <v>11</v>
      </c>
      <c r="N26" s="4">
        <v>93</v>
      </c>
      <c r="O26" s="4" t="s">
        <v>11</v>
      </c>
      <c r="P26" s="4">
        <f t="shared" si="0"/>
        <v>523</v>
      </c>
      <c r="Q26" s="4">
        <f t="shared" si="1"/>
        <v>87.17</v>
      </c>
      <c r="R26" s="8" t="s">
        <v>13</v>
      </c>
    </row>
    <row r="27" spans="1:18">
      <c r="A27" s="4">
        <v>12165903</v>
      </c>
      <c r="B27" s="4" t="s">
        <v>23</v>
      </c>
      <c r="C27" s="5" t="s">
        <v>71</v>
      </c>
      <c r="D27" s="4">
        <v>68</v>
      </c>
      <c r="E27" s="4" t="s">
        <v>10</v>
      </c>
      <c r="F27" s="4">
        <v>84</v>
      </c>
      <c r="G27" s="4" t="s">
        <v>12</v>
      </c>
      <c r="H27" s="4">
        <v>80</v>
      </c>
      <c r="I27" s="4" t="s">
        <v>12</v>
      </c>
      <c r="J27" s="4">
        <v>80</v>
      </c>
      <c r="K27" s="4" t="s">
        <v>11</v>
      </c>
      <c r="L27" s="4">
        <v>85</v>
      </c>
      <c r="M27" s="4" t="s">
        <v>12</v>
      </c>
      <c r="N27" s="4">
        <v>87</v>
      </c>
      <c r="O27" s="4" t="s">
        <v>12</v>
      </c>
      <c r="P27" s="4">
        <f t="shared" si="0"/>
        <v>484</v>
      </c>
      <c r="Q27" s="4">
        <f t="shared" si="1"/>
        <v>80.67</v>
      </c>
      <c r="R27" s="8" t="s">
        <v>13</v>
      </c>
    </row>
    <row r="28" spans="1:18">
      <c r="A28" s="4">
        <v>12165904</v>
      </c>
      <c r="B28" s="4" t="s">
        <v>23</v>
      </c>
      <c r="C28" s="5" t="s">
        <v>72</v>
      </c>
      <c r="D28" s="4">
        <v>73</v>
      </c>
      <c r="E28" s="4" t="s">
        <v>10</v>
      </c>
      <c r="F28" s="4">
        <v>81</v>
      </c>
      <c r="G28" s="4" t="s">
        <v>12</v>
      </c>
      <c r="H28" s="4">
        <v>91</v>
      </c>
      <c r="I28" s="4" t="s">
        <v>15</v>
      </c>
      <c r="J28" s="4">
        <v>65</v>
      </c>
      <c r="K28" s="4" t="s">
        <v>20</v>
      </c>
      <c r="L28" s="4">
        <v>89</v>
      </c>
      <c r="M28" s="4" t="s">
        <v>11</v>
      </c>
      <c r="N28" s="4">
        <v>76</v>
      </c>
      <c r="O28" s="4" t="s">
        <v>10</v>
      </c>
      <c r="P28" s="4">
        <f t="shared" si="0"/>
        <v>475</v>
      </c>
      <c r="Q28" s="4">
        <f t="shared" si="1"/>
        <v>79.17</v>
      </c>
      <c r="R28" s="8" t="s">
        <v>13</v>
      </c>
    </row>
    <row r="29" spans="1:18">
      <c r="A29" s="4">
        <v>12165905</v>
      </c>
      <c r="B29" s="4" t="s">
        <v>23</v>
      </c>
      <c r="C29" s="5" t="s">
        <v>73</v>
      </c>
      <c r="D29" s="4">
        <v>75</v>
      </c>
      <c r="E29" s="4" t="s">
        <v>20</v>
      </c>
      <c r="F29" s="4">
        <v>79</v>
      </c>
      <c r="G29" s="4" t="s">
        <v>20</v>
      </c>
      <c r="H29" s="4">
        <v>53</v>
      </c>
      <c r="I29" s="4" t="s">
        <v>10</v>
      </c>
      <c r="J29" s="4">
        <v>64</v>
      </c>
      <c r="K29" s="4" t="s">
        <v>20</v>
      </c>
      <c r="L29" s="4">
        <v>82</v>
      </c>
      <c r="M29" s="4" t="s">
        <v>12</v>
      </c>
      <c r="N29" s="4">
        <v>75</v>
      </c>
      <c r="O29" s="4" t="s">
        <v>10</v>
      </c>
      <c r="P29" s="4">
        <f t="shared" si="0"/>
        <v>428</v>
      </c>
      <c r="Q29" s="4">
        <f t="shared" si="1"/>
        <v>71.34</v>
      </c>
      <c r="R29" s="8" t="s">
        <v>13</v>
      </c>
    </row>
    <row r="30" spans="1:18">
      <c r="A30" s="4">
        <v>12165906</v>
      </c>
      <c r="B30" s="4" t="s">
        <v>23</v>
      </c>
      <c r="C30" s="5" t="s">
        <v>74</v>
      </c>
      <c r="D30" s="4">
        <v>79</v>
      </c>
      <c r="E30" s="4" t="s">
        <v>20</v>
      </c>
      <c r="F30" s="4">
        <v>77</v>
      </c>
      <c r="G30" s="4" t="s">
        <v>20</v>
      </c>
      <c r="H30" s="4">
        <v>74</v>
      </c>
      <c r="I30" s="4" t="s">
        <v>12</v>
      </c>
      <c r="J30" s="4">
        <v>69</v>
      </c>
      <c r="K30" s="4" t="s">
        <v>12</v>
      </c>
      <c r="L30" s="4">
        <v>91</v>
      </c>
      <c r="M30" s="4" t="s">
        <v>11</v>
      </c>
      <c r="N30" s="4">
        <v>76</v>
      </c>
      <c r="O30" s="4" t="s">
        <v>10</v>
      </c>
      <c r="P30" s="4">
        <f t="shared" si="0"/>
        <v>466</v>
      </c>
      <c r="Q30" s="4">
        <f t="shared" si="1"/>
        <v>77.67</v>
      </c>
      <c r="R30" s="8" t="s">
        <v>13</v>
      </c>
    </row>
    <row r="31" spans="1:18">
      <c r="A31" s="4">
        <v>12165907</v>
      </c>
      <c r="B31" s="4" t="s">
        <v>23</v>
      </c>
      <c r="C31" s="5" t="s">
        <v>75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f t="shared" si="0"/>
        <v>0</v>
      </c>
      <c r="Q31" s="15">
        <f t="shared" si="1"/>
        <v>0</v>
      </c>
      <c r="R31" s="16" t="s">
        <v>46</v>
      </c>
    </row>
    <row r="32" spans="1:18">
      <c r="A32" s="4">
        <v>12165908</v>
      </c>
      <c r="B32" s="4" t="s">
        <v>23</v>
      </c>
      <c r="C32" s="5" t="s">
        <v>76</v>
      </c>
      <c r="D32" s="4">
        <v>48</v>
      </c>
      <c r="E32" s="4" t="s">
        <v>32</v>
      </c>
      <c r="F32" s="4">
        <v>57</v>
      </c>
      <c r="G32" s="4" t="s">
        <v>25</v>
      </c>
      <c r="H32" s="4">
        <v>33</v>
      </c>
      <c r="I32" s="4" t="s">
        <v>32</v>
      </c>
      <c r="J32" s="4">
        <v>33</v>
      </c>
      <c r="K32" s="4" t="s">
        <v>32</v>
      </c>
      <c r="L32" s="4">
        <v>60</v>
      </c>
      <c r="M32" s="4" t="s">
        <v>22</v>
      </c>
      <c r="N32" s="4">
        <v>65</v>
      </c>
      <c r="O32" s="4" t="s">
        <v>22</v>
      </c>
      <c r="P32" s="4">
        <f t="shared" si="0"/>
        <v>296</v>
      </c>
      <c r="Q32" s="4">
        <f t="shared" si="1"/>
        <v>49.339999999999996</v>
      </c>
      <c r="R32" s="8" t="s">
        <v>13</v>
      </c>
    </row>
    <row r="33" spans="1:18">
      <c r="A33" s="4">
        <v>12165909</v>
      </c>
      <c r="B33" s="4" t="s">
        <v>23</v>
      </c>
      <c r="C33" s="5" t="s">
        <v>77</v>
      </c>
      <c r="D33" s="4">
        <v>74</v>
      </c>
      <c r="E33" s="4" t="s">
        <v>20</v>
      </c>
      <c r="F33" s="4">
        <v>75</v>
      </c>
      <c r="G33" s="4" t="s">
        <v>10</v>
      </c>
      <c r="H33" s="4">
        <v>78</v>
      </c>
      <c r="I33" s="4" t="s">
        <v>12</v>
      </c>
      <c r="J33" s="4">
        <v>63</v>
      </c>
      <c r="K33" s="4" t="s">
        <v>20</v>
      </c>
      <c r="L33" s="4">
        <v>81</v>
      </c>
      <c r="M33" s="4" t="s">
        <v>20</v>
      </c>
      <c r="N33" s="4">
        <v>65</v>
      </c>
      <c r="O33" s="4" t="s">
        <v>22</v>
      </c>
      <c r="P33" s="4">
        <f t="shared" si="0"/>
        <v>436</v>
      </c>
      <c r="Q33" s="4">
        <f t="shared" si="1"/>
        <v>72.67</v>
      </c>
      <c r="R33" s="8" t="s">
        <v>13</v>
      </c>
    </row>
    <row r="34" spans="1:18">
      <c r="A34" s="4">
        <v>12165967</v>
      </c>
      <c r="B34" s="4" t="s">
        <v>23</v>
      </c>
      <c r="C34" s="5" t="s">
        <v>134</v>
      </c>
      <c r="D34" s="4">
        <v>92</v>
      </c>
      <c r="E34" s="4" t="s">
        <v>15</v>
      </c>
      <c r="F34" s="4">
        <v>92</v>
      </c>
      <c r="G34" s="4" t="s">
        <v>15</v>
      </c>
      <c r="H34" s="4">
        <v>90</v>
      </c>
      <c r="I34" s="4" t="s">
        <v>11</v>
      </c>
      <c r="J34" s="4">
        <v>94</v>
      </c>
      <c r="K34" s="4" t="s">
        <v>15</v>
      </c>
      <c r="L34" s="4">
        <v>98</v>
      </c>
      <c r="M34" s="4" t="s">
        <v>15</v>
      </c>
      <c r="N34" s="4">
        <v>95</v>
      </c>
      <c r="O34" s="4" t="s">
        <v>15</v>
      </c>
      <c r="P34" s="4">
        <f t="shared" si="0"/>
        <v>561</v>
      </c>
      <c r="Q34" s="4">
        <f t="shared" si="1"/>
        <v>93.5</v>
      </c>
      <c r="R34" s="8" t="s">
        <v>13</v>
      </c>
    </row>
    <row r="35" spans="1:18">
      <c r="A35" s="81" t="s">
        <v>185</v>
      </c>
      <c r="B35" s="81"/>
      <c r="C35" s="81"/>
      <c r="D35" s="81">
        <v>100</v>
      </c>
      <c r="E35" s="81"/>
      <c r="F35" s="81">
        <v>100</v>
      </c>
      <c r="G35" s="81"/>
      <c r="H35" s="81">
        <v>100</v>
      </c>
      <c r="I35" s="81"/>
      <c r="J35" s="81">
        <v>100</v>
      </c>
      <c r="K35" s="81"/>
      <c r="L35" s="81">
        <v>100</v>
      </c>
      <c r="M35" s="81"/>
      <c r="N35" s="81">
        <v>100</v>
      </c>
      <c r="O35" s="81"/>
    </row>
    <row r="36" spans="1:18">
      <c r="A36" s="81" t="s">
        <v>164</v>
      </c>
      <c r="B36" s="81"/>
      <c r="C36" s="81"/>
      <c r="D36" s="81">
        <f>R44</f>
        <v>50.9</v>
      </c>
      <c r="E36" s="81"/>
      <c r="F36" s="81">
        <f>R43</f>
        <v>71.430000000000007</v>
      </c>
      <c r="G36" s="81"/>
      <c r="H36" s="81">
        <f>R45</f>
        <v>61.169999999999995</v>
      </c>
      <c r="I36" s="81"/>
      <c r="J36" s="81">
        <f>R46</f>
        <v>60.269999999999996</v>
      </c>
      <c r="K36" s="81"/>
      <c r="L36" s="81">
        <f>R47</f>
        <v>67.86</v>
      </c>
      <c r="M36" s="81"/>
      <c r="N36" s="81">
        <f>R48</f>
        <v>56.25</v>
      </c>
      <c r="O36" s="81"/>
    </row>
    <row r="37" spans="1:18" ht="36" customHeight="1">
      <c r="A37" s="98" t="s">
        <v>165</v>
      </c>
      <c r="B37" s="99"/>
      <c r="C37" s="100"/>
      <c r="D37" s="97" t="str">
        <f>C44</f>
        <v>MR.RAKESH KUMAR MEENA</v>
      </c>
      <c r="E37" s="97"/>
      <c r="F37" s="97" t="str">
        <f>C43</f>
        <v>MS.MANORAMA GOND</v>
      </c>
      <c r="G37" s="97"/>
      <c r="H37" s="97" t="str">
        <f>C45</f>
        <v>MR. DIPANSHU GUPTA</v>
      </c>
      <c r="I37" s="97"/>
      <c r="J37" s="97" t="str">
        <f>C46</f>
        <v>ALL PGT SC.</v>
      </c>
      <c r="K37" s="97"/>
      <c r="L37" s="97" t="str">
        <f>C47</f>
        <v>MR. JOY SEN</v>
      </c>
      <c r="M37" s="97"/>
      <c r="N37" s="97" t="str">
        <f>C48</f>
        <v>MR. B. K. SINGH</v>
      </c>
      <c r="O37" s="97"/>
    </row>
    <row r="39" spans="1:18" ht="18.75">
      <c r="A39" s="59" t="s">
        <v>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18" ht="18.75">
      <c r="A40" s="59" t="s">
        <v>157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  <row r="41" spans="1:18" ht="18.75">
      <c r="A41" s="68" t="s">
        <v>166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>
      <c r="A42" s="96" t="s">
        <v>167</v>
      </c>
      <c r="B42" s="96"/>
      <c r="C42" s="77" t="s">
        <v>165</v>
      </c>
      <c r="D42" s="79"/>
      <c r="E42" s="77" t="s">
        <v>168</v>
      </c>
      <c r="F42" s="79"/>
      <c r="G42" s="21" t="s">
        <v>15</v>
      </c>
      <c r="H42" s="21" t="s">
        <v>11</v>
      </c>
      <c r="I42" s="21" t="s">
        <v>12</v>
      </c>
      <c r="J42" s="21" t="s">
        <v>20</v>
      </c>
      <c r="K42" s="21" t="s">
        <v>10</v>
      </c>
      <c r="L42" s="21" t="s">
        <v>22</v>
      </c>
      <c r="M42" s="21" t="s">
        <v>25</v>
      </c>
      <c r="N42" s="21" t="s">
        <v>32</v>
      </c>
      <c r="O42" s="21" t="s">
        <v>68</v>
      </c>
      <c r="P42" s="21" t="s">
        <v>143</v>
      </c>
      <c r="Q42" s="21" t="s">
        <v>169</v>
      </c>
      <c r="R42" s="21" t="s">
        <v>170</v>
      </c>
    </row>
    <row r="43" spans="1:18">
      <c r="A43" s="95" t="s">
        <v>171</v>
      </c>
      <c r="B43" s="95"/>
      <c r="C43" s="101" t="s">
        <v>198</v>
      </c>
      <c r="D43" s="102"/>
      <c r="E43" s="75" t="s">
        <v>183</v>
      </c>
      <c r="F43" s="76"/>
      <c r="G43" s="20">
        <f>COUNTIF(G6:G34,"A1")</f>
        <v>3</v>
      </c>
      <c r="H43" s="20">
        <f>COUNTIF(G6:G34,"A2")</f>
        <v>5</v>
      </c>
      <c r="I43" s="20">
        <f>COUNTIF(G6:G34,"B1")</f>
        <v>9</v>
      </c>
      <c r="J43" s="20">
        <f>COUNTIF(G6:G34,"B2")</f>
        <v>6</v>
      </c>
      <c r="K43" s="20">
        <f>COUNTIF(G6:G34,"C1")</f>
        <v>3</v>
      </c>
      <c r="L43" s="20">
        <f>COUNTIF(G6:G34,"C2")</f>
        <v>1</v>
      </c>
      <c r="M43" s="20">
        <f>COUNTIF(G6:G34,"D1")</f>
        <v>1</v>
      </c>
      <c r="N43" s="20">
        <f>COUNTIF(G6:G34,"D2")</f>
        <v>0</v>
      </c>
      <c r="O43" s="20">
        <f>COUNTIF(G6:G34,"E")</f>
        <v>0</v>
      </c>
      <c r="P43" s="20">
        <f>G43+H43+I43+J43+K43+L43+M43+N43+O43</f>
        <v>28</v>
      </c>
      <c r="Q43" s="20">
        <f>(G43*8+H43*7+I43*6+J43*5+K43*4+L43*3+M43*2+N43*1+O43*0)</f>
        <v>160</v>
      </c>
      <c r="R43" s="20">
        <f>ROUNDUP(Q43*12.5/P43,2)</f>
        <v>71.430000000000007</v>
      </c>
    </row>
    <row r="44" spans="1:18">
      <c r="A44" s="95" t="s">
        <v>172</v>
      </c>
      <c r="B44" s="95"/>
      <c r="C44" s="101" t="s">
        <v>199</v>
      </c>
      <c r="D44" s="102"/>
      <c r="E44" s="75" t="s">
        <v>183</v>
      </c>
      <c r="F44" s="76"/>
      <c r="G44" s="20">
        <f>COUNTIF(E6:E34,"A1")</f>
        <v>1</v>
      </c>
      <c r="H44" s="20">
        <f>COUNTIF(E6:E34,"A2")</f>
        <v>1</v>
      </c>
      <c r="I44" s="20">
        <f>COUNTIF(E6:E34,"B1")</f>
        <v>2</v>
      </c>
      <c r="J44" s="20">
        <f>COUNTIF(E6:E34,"B2")</f>
        <v>7</v>
      </c>
      <c r="K44" s="20">
        <f>COUNTIF(E6:E34,"C1")</f>
        <v>8</v>
      </c>
      <c r="L44" s="20">
        <f>COUNTIF(E6:E34,"C2")</f>
        <v>5</v>
      </c>
      <c r="M44" s="20">
        <f>COUNTIF(E6:E34,"D1")</f>
        <v>1</v>
      </c>
      <c r="N44" s="20">
        <f>COUNTIF(E6:E34,"D2")</f>
        <v>3</v>
      </c>
      <c r="O44" s="20">
        <f>COUNTIF(E6:E34,"E")</f>
        <v>0</v>
      </c>
      <c r="P44" s="20">
        <f t="shared" ref="P44:P48" si="2">G44+H44+I44+J44+K44+L44+M44+N44+O44</f>
        <v>28</v>
      </c>
      <c r="Q44" s="20">
        <f t="shared" ref="Q44:Q48" si="3">(G44*8+H44*7+I44*6+J44*5+K44*4+L44*3+M44*2+N44*1+O44*0)</f>
        <v>114</v>
      </c>
      <c r="R44" s="20">
        <f t="shared" ref="R44:R48" si="4">ROUNDUP(Q44*12.5/P44,2)</f>
        <v>50.9</v>
      </c>
    </row>
    <row r="45" spans="1:18">
      <c r="A45" s="95" t="s">
        <v>173</v>
      </c>
      <c r="B45" s="95"/>
      <c r="C45" s="93" t="s">
        <v>200</v>
      </c>
      <c r="D45" s="94"/>
      <c r="E45" s="75" t="s">
        <v>183</v>
      </c>
      <c r="F45" s="76"/>
      <c r="G45" s="20">
        <f>COUNTIF(I6:I34,"A1")</f>
        <v>3</v>
      </c>
      <c r="H45" s="20">
        <f>COUNTIF(I6:I34,"A2")</f>
        <v>2</v>
      </c>
      <c r="I45" s="20">
        <f>COUNTIF(I6:I34,"B1")</f>
        <v>8</v>
      </c>
      <c r="J45" s="20">
        <f>COUNTIF(I6:I34,"B2")</f>
        <v>3</v>
      </c>
      <c r="K45" s="20">
        <f>COUNTIF(I6:I34,"C1")</f>
        <v>6</v>
      </c>
      <c r="L45" s="20">
        <f>COUNTIF(I6:I34,"C2")</f>
        <v>3</v>
      </c>
      <c r="M45" s="20">
        <f>COUNTIF(I6:I34,"D1")</f>
        <v>1</v>
      </c>
      <c r="N45" s="20">
        <f>COUNTIF(I6:I34,"D2")</f>
        <v>1</v>
      </c>
      <c r="O45" s="20">
        <f>COUNTIF(I6:I34,"E")</f>
        <v>1</v>
      </c>
      <c r="P45" s="20">
        <f t="shared" si="2"/>
        <v>28</v>
      </c>
      <c r="Q45" s="20">
        <f t="shared" si="3"/>
        <v>137</v>
      </c>
      <c r="R45" s="20">
        <f t="shared" si="4"/>
        <v>61.169999999999995</v>
      </c>
    </row>
    <row r="46" spans="1:18">
      <c r="A46" s="95" t="s">
        <v>174</v>
      </c>
      <c r="B46" s="95"/>
      <c r="C46" s="93" t="s">
        <v>180</v>
      </c>
      <c r="D46" s="94"/>
      <c r="E46" s="75" t="s">
        <v>184</v>
      </c>
      <c r="F46" s="76"/>
      <c r="G46" s="20">
        <f>COUNTIF(K6:K34,"A1")</f>
        <v>2</v>
      </c>
      <c r="H46" s="20">
        <f>COUNTIF(K6:K34,"A2")</f>
        <v>3</v>
      </c>
      <c r="I46" s="20">
        <f>COUNTIF(K6:K34,"B1")</f>
        <v>4</v>
      </c>
      <c r="J46" s="20">
        <f>COUNTIF(K6:K34,"B2")</f>
        <v>9</v>
      </c>
      <c r="K46" s="20">
        <f>COUNTIF(K6:K34,"C1")</f>
        <v>4</v>
      </c>
      <c r="L46" s="20">
        <f>COUNTIF(K6:K34,"C2")</f>
        <v>2</v>
      </c>
      <c r="M46" s="20">
        <f>COUNTIF(K6:K34,"D1")</f>
        <v>3</v>
      </c>
      <c r="N46" s="20">
        <f>COUNTIF(K6:K34,"D2")</f>
        <v>1</v>
      </c>
      <c r="O46" s="20">
        <f>COUNTIF(K6:K34,"E")</f>
        <v>0</v>
      </c>
      <c r="P46" s="20">
        <f t="shared" si="2"/>
        <v>28</v>
      </c>
      <c r="Q46" s="20">
        <f t="shared" si="3"/>
        <v>135</v>
      </c>
      <c r="R46" s="20">
        <f t="shared" si="4"/>
        <v>60.269999999999996</v>
      </c>
    </row>
    <row r="47" spans="1:18">
      <c r="A47" s="95" t="s">
        <v>175</v>
      </c>
      <c r="B47" s="95"/>
      <c r="C47" s="93" t="s">
        <v>201</v>
      </c>
      <c r="D47" s="94"/>
      <c r="E47" s="75" t="s">
        <v>184</v>
      </c>
      <c r="F47" s="76"/>
      <c r="G47" s="20">
        <f>COUNTIF(M6:M34,"A1")</f>
        <v>2</v>
      </c>
      <c r="H47" s="20">
        <f>COUNTIF(M6:M34,"A2")</f>
        <v>3</v>
      </c>
      <c r="I47" s="20">
        <f>COUNTIF(M6:M34,"B1")</f>
        <v>10</v>
      </c>
      <c r="J47" s="20">
        <f>COUNTIF(M6:M34,"B2")</f>
        <v>7</v>
      </c>
      <c r="K47" s="20">
        <f>COUNTIF(M6:M34,"C1")</f>
        <v>2</v>
      </c>
      <c r="L47" s="20">
        <f>COUNTIF(M6:M34,"C2")</f>
        <v>4</v>
      </c>
      <c r="M47" s="20">
        <f>COUNTIF(M6:M34,"D1")</f>
        <v>0</v>
      </c>
      <c r="N47" s="20">
        <f>COUNTIF(M6:M34,"D2")</f>
        <v>0</v>
      </c>
      <c r="O47" s="20">
        <f>COUNTIF(M6:M34,"E")</f>
        <v>0</v>
      </c>
      <c r="P47" s="20">
        <f t="shared" si="2"/>
        <v>28</v>
      </c>
      <c r="Q47" s="20">
        <f t="shared" si="3"/>
        <v>152</v>
      </c>
      <c r="R47" s="20">
        <f t="shared" si="4"/>
        <v>67.86</v>
      </c>
    </row>
    <row r="48" spans="1:18">
      <c r="A48" s="95" t="s">
        <v>176</v>
      </c>
      <c r="B48" s="95"/>
      <c r="C48" s="93" t="s">
        <v>182</v>
      </c>
      <c r="D48" s="94"/>
      <c r="E48" s="75" t="s">
        <v>184</v>
      </c>
      <c r="F48" s="76"/>
      <c r="G48" s="20">
        <f>COUNTIF(O6:O34,"A1")</f>
        <v>2</v>
      </c>
      <c r="H48" s="20">
        <f>COUNTIF(O6:O34,"A2")</f>
        <v>2</v>
      </c>
      <c r="I48" s="20">
        <f>COUNTIF(O6:O34,"B1")</f>
        <v>3</v>
      </c>
      <c r="J48" s="20">
        <f>COUNTIF(O6:O34,"B2")</f>
        <v>5</v>
      </c>
      <c r="K48" s="20">
        <f>COUNTIF(O6:O34,"C1")</f>
        <v>7</v>
      </c>
      <c r="L48" s="20">
        <f>COUNTIF(O6:O34,"C2")</f>
        <v>7</v>
      </c>
      <c r="M48" s="20">
        <f>COUNTIF(O6:O34,"D1")</f>
        <v>2</v>
      </c>
      <c r="N48" s="20">
        <f>COUNTIF(O6:O34,"D2")</f>
        <v>0</v>
      </c>
      <c r="O48" s="20">
        <f>COUNTIF(O6:O34,"E")</f>
        <v>0</v>
      </c>
      <c r="P48" s="20">
        <f t="shared" si="2"/>
        <v>28</v>
      </c>
      <c r="Q48" s="20">
        <f t="shared" si="3"/>
        <v>126</v>
      </c>
      <c r="R48" s="20">
        <f t="shared" si="4"/>
        <v>56.25</v>
      </c>
    </row>
    <row r="49" spans="1:18">
      <c r="A49" s="74"/>
      <c r="B49" s="74"/>
    </row>
    <row r="50" spans="1:18" ht="15.75">
      <c r="A50" s="70" t="s">
        <v>186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23"/>
      <c r="Q50" s="23"/>
      <c r="R50" s="23"/>
    </row>
    <row r="51" spans="1:18">
      <c r="A51" s="73" t="s">
        <v>187</v>
      </c>
      <c r="B51" s="73"/>
      <c r="C51" s="73"/>
      <c r="D51" s="73" t="s">
        <v>188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25"/>
      <c r="Q51" s="25"/>
      <c r="R51" s="25"/>
    </row>
    <row r="52" spans="1:18">
      <c r="A52" s="73"/>
      <c r="B52" s="73"/>
      <c r="C52" s="73"/>
      <c r="D52" s="73" t="s">
        <v>172</v>
      </c>
      <c r="E52" s="73"/>
      <c r="F52" s="73" t="s">
        <v>171</v>
      </c>
      <c r="G52" s="73"/>
      <c r="H52" s="73" t="s">
        <v>173</v>
      </c>
      <c r="I52" s="73"/>
      <c r="J52" s="73" t="s">
        <v>174</v>
      </c>
      <c r="K52" s="73"/>
      <c r="L52" s="73" t="s">
        <v>189</v>
      </c>
      <c r="M52" s="73"/>
      <c r="N52" s="73" t="s">
        <v>176</v>
      </c>
      <c r="O52" s="73"/>
      <c r="P52" s="25"/>
      <c r="Q52" s="25"/>
      <c r="R52" s="25"/>
    </row>
    <row r="53" spans="1:18">
      <c r="A53" s="73" t="s">
        <v>190</v>
      </c>
      <c r="B53" s="73"/>
      <c r="C53" s="73"/>
      <c r="D53" s="73">
        <f>COUNTIF(D6:D34,"&lt;44.99")</f>
        <v>1</v>
      </c>
      <c r="E53" s="73"/>
      <c r="F53" s="73">
        <f t="shared" ref="F53" si="5">COUNTIF(F6:F34,"&lt;44.99")</f>
        <v>0</v>
      </c>
      <c r="G53" s="73"/>
      <c r="H53" s="73">
        <f>COUNTIF(H6:H34,"&lt;44.99")</f>
        <v>4</v>
      </c>
      <c r="I53" s="73"/>
      <c r="J53" s="73">
        <f t="shared" ref="J53" si="6">COUNTIF(J6:J34,"&lt;44.99")</f>
        <v>4</v>
      </c>
      <c r="K53" s="73"/>
      <c r="L53" s="73">
        <f t="shared" ref="L53" si="7">COUNTIF(L6:L34,"&lt;44.99")</f>
        <v>0</v>
      </c>
      <c r="M53" s="73"/>
      <c r="N53" s="73">
        <f t="shared" ref="N53" si="8">COUNTIF(N6:N34,"&lt;44.99")</f>
        <v>0</v>
      </c>
      <c r="O53" s="73"/>
      <c r="P53" s="24"/>
      <c r="Q53" s="24"/>
      <c r="R53" s="24"/>
    </row>
    <row r="54" spans="1:18">
      <c r="A54" s="73" t="s">
        <v>191</v>
      </c>
      <c r="B54" s="73"/>
      <c r="C54" s="73"/>
      <c r="D54" s="73">
        <f>COUNTIF(D6:D34,"&lt;59.99")-D53</f>
        <v>3</v>
      </c>
      <c r="E54" s="73"/>
      <c r="F54" s="73">
        <f t="shared" ref="F54" si="9">COUNTIF(F6:F34,"&lt;59.99")-F53</f>
        <v>1</v>
      </c>
      <c r="G54" s="73"/>
      <c r="H54" s="73">
        <f t="shared" ref="H54" si="10">COUNTIF(H6:H34,"&lt;59.99")-H53</f>
        <v>8</v>
      </c>
      <c r="I54" s="73"/>
      <c r="J54" s="73">
        <f t="shared" ref="J54" si="11">COUNTIF(J6:J34,"&lt;59.99")-J53</f>
        <v>9</v>
      </c>
      <c r="K54" s="73"/>
      <c r="L54" s="73">
        <f t="shared" ref="L54" si="12">COUNTIF(L6:L34,"&lt;59.99")-L53</f>
        <v>2</v>
      </c>
      <c r="M54" s="73"/>
      <c r="N54" s="73">
        <f t="shared" ref="N54" si="13">COUNTIF(N6:N34,"&lt;59.99")-N53</f>
        <v>1</v>
      </c>
      <c r="O54" s="73"/>
      <c r="P54" s="24"/>
      <c r="Q54" s="24"/>
      <c r="R54" s="24"/>
    </row>
    <row r="55" spans="1:18">
      <c r="A55" s="73" t="s">
        <v>192</v>
      </c>
      <c r="B55" s="73"/>
      <c r="C55" s="73"/>
      <c r="D55" s="73">
        <f>COUNTIF(D6:D34,"&lt;74.99")-(D53+D54)</f>
        <v>14</v>
      </c>
      <c r="E55" s="73"/>
      <c r="F55" s="73">
        <f t="shared" ref="F55" si="14">COUNTIF(F6:F34,"&lt;74.99")-(F53+F54)</f>
        <v>2</v>
      </c>
      <c r="G55" s="73"/>
      <c r="H55" s="73">
        <f t="shared" ref="H55" si="15">COUNTIF(H6:H34,"&lt;74.99")-(H53+H54)</f>
        <v>8</v>
      </c>
      <c r="I55" s="73"/>
      <c r="J55" s="73">
        <f t="shared" ref="J55" si="16">COUNTIF(J6:J34,"&lt;74.99")-(J53+J54)</f>
        <v>10</v>
      </c>
      <c r="K55" s="73"/>
      <c r="L55" s="73">
        <f t="shared" ref="L55" si="17">COUNTIF(L6:L34,"&lt;74.99")-(L53+L54)</f>
        <v>4</v>
      </c>
      <c r="M55" s="73"/>
      <c r="N55" s="73">
        <f t="shared" ref="N55" si="18">COUNTIF(N6:N34,"&lt;74.99")-(N53+N54)</f>
        <v>11</v>
      </c>
      <c r="O55" s="73"/>
      <c r="P55" s="24"/>
      <c r="Q55" s="24"/>
      <c r="R55" s="24"/>
    </row>
    <row r="56" spans="1:18">
      <c r="A56" s="73" t="s">
        <v>193</v>
      </c>
      <c r="B56" s="73"/>
      <c r="C56" s="73"/>
      <c r="D56" s="73">
        <f>COUNTIF(D6:D34,"&lt;89.99")-(D53+D54+D55)</f>
        <v>9</v>
      </c>
      <c r="E56" s="73"/>
      <c r="F56" s="73">
        <f t="shared" ref="F56" si="19">COUNTIF(F6:F34,"&lt;89.99")-(F53+F54+F55)</f>
        <v>22</v>
      </c>
      <c r="G56" s="73"/>
      <c r="H56" s="73">
        <f t="shared" ref="H56" si="20">COUNTIF(H6:H34,"&lt;89.99")-(H53+H54+H55)</f>
        <v>4</v>
      </c>
      <c r="I56" s="73"/>
      <c r="J56" s="73">
        <f t="shared" ref="J56" si="21">COUNTIF(J6:J34,"&lt;89.99")-(J53+J54+J55)</f>
        <v>3</v>
      </c>
      <c r="K56" s="73"/>
      <c r="L56" s="73">
        <f t="shared" ref="L56" si="22">COUNTIF(L6:L34,"&lt;89.99")-(L53+L54+L55)</f>
        <v>18</v>
      </c>
      <c r="M56" s="73"/>
      <c r="N56" s="73">
        <f t="shared" ref="N56" si="23">COUNTIF(N6:N34,"&lt;89.99")-(N53+N54+N55)</f>
        <v>13</v>
      </c>
      <c r="O56" s="73"/>
      <c r="P56" s="24"/>
      <c r="Q56" s="24"/>
      <c r="R56" s="24"/>
    </row>
    <row r="57" spans="1:18">
      <c r="A57" s="73" t="s">
        <v>194</v>
      </c>
      <c r="B57" s="73"/>
      <c r="C57" s="73"/>
      <c r="D57" s="73">
        <f>COUNTIF(D6:D34,"&gt;=90")</f>
        <v>1</v>
      </c>
      <c r="E57" s="73"/>
      <c r="F57" s="73">
        <f t="shared" ref="F57" si="24">COUNTIF(F6:F34,"&gt;=90")</f>
        <v>3</v>
      </c>
      <c r="G57" s="73"/>
      <c r="H57" s="73">
        <f t="shared" ref="H57" si="25">COUNTIF(H6:H34,"&gt;=90")</f>
        <v>4</v>
      </c>
      <c r="I57" s="73"/>
      <c r="J57" s="73">
        <f t="shared" ref="J57" si="26">COUNTIF(J6:J34,"&gt;=90")</f>
        <v>2</v>
      </c>
      <c r="K57" s="73"/>
      <c r="L57" s="73">
        <f t="shared" ref="L57" si="27">COUNTIF(L6:L34,"&gt;=90")</f>
        <v>4</v>
      </c>
      <c r="M57" s="73"/>
      <c r="N57" s="73">
        <f t="shared" ref="N57" si="28">COUNTIF(N6:N34,"&gt;=90")</f>
        <v>3</v>
      </c>
      <c r="O57" s="73"/>
      <c r="P57" s="24"/>
      <c r="Q57" s="24"/>
      <c r="R57" s="24"/>
    </row>
    <row r="58" spans="1:18">
      <c r="A58" s="73" t="s">
        <v>143</v>
      </c>
      <c r="B58" s="73"/>
      <c r="C58" s="73"/>
      <c r="D58" s="73">
        <f>D53+D54+D55+D56+D57</f>
        <v>28</v>
      </c>
      <c r="E58" s="73"/>
      <c r="F58" s="73">
        <f t="shared" ref="F58" si="29">F53+F54+F55+F56+F57</f>
        <v>28</v>
      </c>
      <c r="G58" s="73"/>
      <c r="H58" s="73">
        <f t="shared" ref="H58" si="30">H53+H54+H55+H56+H57</f>
        <v>28</v>
      </c>
      <c r="I58" s="73"/>
      <c r="J58" s="73">
        <f t="shared" ref="J58" si="31">J53+J54+J55+J56+J57</f>
        <v>28</v>
      </c>
      <c r="K58" s="73"/>
      <c r="L58" s="73">
        <f t="shared" ref="L58" si="32">L53+L54+L55+L56+L57</f>
        <v>28</v>
      </c>
      <c r="M58" s="73"/>
      <c r="N58" s="73">
        <f t="shared" ref="N58" si="33">N53+N54+N55+N56+N57</f>
        <v>28</v>
      </c>
      <c r="O58" s="73"/>
    </row>
  </sheetData>
  <mergeCells count="111">
    <mergeCell ref="L4:M4"/>
    <mergeCell ref="N4:O4"/>
    <mergeCell ref="Q4:Q5"/>
    <mergeCell ref="R4:R5"/>
    <mergeCell ref="A1:Q1"/>
    <mergeCell ref="A2:Q2"/>
    <mergeCell ref="A3:Q3"/>
    <mergeCell ref="A4:A5"/>
    <mergeCell ref="B4:B5"/>
    <mergeCell ref="C4:C5"/>
    <mergeCell ref="D4:E4"/>
    <mergeCell ref="F4:G4"/>
    <mergeCell ref="H4:I4"/>
    <mergeCell ref="J4:K4"/>
    <mergeCell ref="L35:M35"/>
    <mergeCell ref="N35:O35"/>
    <mergeCell ref="A36:C36"/>
    <mergeCell ref="D36:E36"/>
    <mergeCell ref="F36:G36"/>
    <mergeCell ref="H36:I36"/>
    <mergeCell ref="J36:K36"/>
    <mergeCell ref="L36:M36"/>
    <mergeCell ref="N36:O36"/>
    <mergeCell ref="A35:C35"/>
    <mergeCell ref="D35:E35"/>
    <mergeCell ref="F35:G35"/>
    <mergeCell ref="H35:I35"/>
    <mergeCell ref="J35:K35"/>
    <mergeCell ref="A42:B42"/>
    <mergeCell ref="C42:D42"/>
    <mergeCell ref="E42:F42"/>
    <mergeCell ref="A43:B43"/>
    <mergeCell ref="C43:D43"/>
    <mergeCell ref="E43:F43"/>
    <mergeCell ref="L37:M37"/>
    <mergeCell ref="N37:O37"/>
    <mergeCell ref="A39:R39"/>
    <mergeCell ref="A40:R40"/>
    <mergeCell ref="A41:R41"/>
    <mergeCell ref="A37:C37"/>
    <mergeCell ref="D37:E37"/>
    <mergeCell ref="F37:G37"/>
    <mergeCell ref="H37:I37"/>
    <mergeCell ref="J37:K37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51:C52"/>
    <mergeCell ref="D51:O51"/>
    <mergeCell ref="D52:E52"/>
    <mergeCell ref="F52:G52"/>
    <mergeCell ref="H52:I52"/>
    <mergeCell ref="J52:K52"/>
    <mergeCell ref="L52:M52"/>
    <mergeCell ref="N52:O52"/>
    <mergeCell ref="A48:B48"/>
    <mergeCell ref="C48:D48"/>
    <mergeCell ref="E48:F48"/>
    <mergeCell ref="A49:B49"/>
    <mergeCell ref="A50:O50"/>
    <mergeCell ref="L53:M53"/>
    <mergeCell ref="N53:O53"/>
    <mergeCell ref="A54:C54"/>
    <mergeCell ref="D54:E54"/>
    <mergeCell ref="F54:G54"/>
    <mergeCell ref="H54:I54"/>
    <mergeCell ref="J54:K54"/>
    <mergeCell ref="L54:M54"/>
    <mergeCell ref="N54:O54"/>
    <mergeCell ref="A53:C53"/>
    <mergeCell ref="D53:E53"/>
    <mergeCell ref="F53:G53"/>
    <mergeCell ref="H53:I53"/>
    <mergeCell ref="J53:K53"/>
    <mergeCell ref="L55:M55"/>
    <mergeCell ref="N55:O55"/>
    <mergeCell ref="A56:C56"/>
    <mergeCell ref="D56:E56"/>
    <mergeCell ref="F56:G56"/>
    <mergeCell ref="H56:I56"/>
    <mergeCell ref="J56:K56"/>
    <mergeCell ref="L56:M56"/>
    <mergeCell ref="N56:O56"/>
    <mergeCell ref="A55:C55"/>
    <mergeCell ref="D55:E55"/>
    <mergeCell ref="F55:G55"/>
    <mergeCell ref="H55:I55"/>
    <mergeCell ref="J55:K55"/>
    <mergeCell ref="L57:M57"/>
    <mergeCell ref="N57:O57"/>
    <mergeCell ref="A58:C58"/>
    <mergeCell ref="D58:E58"/>
    <mergeCell ref="F58:G58"/>
    <mergeCell ref="H58:I58"/>
    <mergeCell ref="J58:K58"/>
    <mergeCell ref="L58:M58"/>
    <mergeCell ref="N58:O58"/>
    <mergeCell ref="A57:C57"/>
    <mergeCell ref="D57:E57"/>
    <mergeCell ref="F57:G57"/>
    <mergeCell ref="H57:I57"/>
    <mergeCell ref="J57:K57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8"/>
  <sheetViews>
    <sheetView topLeftCell="A40" workbookViewId="0">
      <selection activeCell="H53" sqref="H53:I53"/>
    </sheetView>
  </sheetViews>
  <sheetFormatPr defaultRowHeight="15"/>
  <cols>
    <col min="1" max="1" width="8.85546875" customWidth="1"/>
    <col min="2" max="2" width="2.85546875" customWidth="1"/>
    <col min="3" max="3" width="17.42578125" customWidth="1"/>
    <col min="4" max="15" width="3.85546875" customWidth="1"/>
    <col min="16" max="16" width="6.42578125" customWidth="1"/>
    <col min="17" max="17" width="6.5703125" customWidth="1"/>
    <col min="18" max="18" width="6" customWidth="1"/>
  </cols>
  <sheetData>
    <row r="1" spans="1:18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ht="18.75">
      <c r="A2" s="59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8" ht="18.75">
      <c r="A3" s="68" t="s">
        <v>160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8" ht="30.75" customHeight="1">
      <c r="A4" s="60" t="s">
        <v>2</v>
      </c>
      <c r="B4" s="61" t="s">
        <v>3</v>
      </c>
      <c r="C4" s="60" t="s">
        <v>4</v>
      </c>
      <c r="D4" s="63" t="s">
        <v>149</v>
      </c>
      <c r="E4" s="64"/>
      <c r="F4" s="63" t="s">
        <v>145</v>
      </c>
      <c r="G4" s="64"/>
      <c r="H4" s="63" t="s">
        <v>146</v>
      </c>
      <c r="I4" s="64"/>
      <c r="J4" s="63" t="s">
        <v>147</v>
      </c>
      <c r="K4" s="64"/>
      <c r="L4" s="63" t="s">
        <v>148</v>
      </c>
      <c r="M4" s="64"/>
      <c r="N4" s="65" t="s">
        <v>150</v>
      </c>
      <c r="O4" s="66"/>
      <c r="P4" s="3" t="s">
        <v>139</v>
      </c>
      <c r="Q4" s="61" t="s">
        <v>140</v>
      </c>
      <c r="R4" s="60" t="s">
        <v>6</v>
      </c>
    </row>
    <row r="5" spans="1:18">
      <c r="A5" s="60"/>
      <c r="B5" s="62"/>
      <c r="C5" s="60"/>
      <c r="D5" s="3" t="s">
        <v>144</v>
      </c>
      <c r="E5" s="3" t="s">
        <v>7</v>
      </c>
      <c r="F5" s="3" t="s">
        <v>144</v>
      </c>
      <c r="G5" s="3" t="s">
        <v>7</v>
      </c>
      <c r="H5" s="3" t="s">
        <v>144</v>
      </c>
      <c r="I5" s="3" t="s">
        <v>7</v>
      </c>
      <c r="J5" s="3" t="s">
        <v>144</v>
      </c>
      <c r="K5" s="3" t="s">
        <v>7</v>
      </c>
      <c r="L5" s="3" t="s">
        <v>144</v>
      </c>
      <c r="M5" s="3" t="s">
        <v>7</v>
      </c>
      <c r="N5" s="3" t="s">
        <v>144</v>
      </c>
      <c r="O5" s="3" t="s">
        <v>7</v>
      </c>
      <c r="P5" s="3">
        <v>600</v>
      </c>
      <c r="Q5" s="62"/>
      <c r="R5" s="60"/>
    </row>
    <row r="6" spans="1:18">
      <c r="A6" s="4">
        <v>12165910</v>
      </c>
      <c r="B6" s="4" t="s">
        <v>8</v>
      </c>
      <c r="C6" s="5" t="s">
        <v>78</v>
      </c>
      <c r="D6" s="4">
        <v>63</v>
      </c>
      <c r="E6" s="4" t="s">
        <v>22</v>
      </c>
      <c r="F6" s="4">
        <v>77</v>
      </c>
      <c r="G6" s="4" t="s">
        <v>20</v>
      </c>
      <c r="H6" s="4">
        <v>58</v>
      </c>
      <c r="I6" s="4" t="s">
        <v>10</v>
      </c>
      <c r="J6" s="4">
        <v>44</v>
      </c>
      <c r="K6" s="4" t="s">
        <v>22</v>
      </c>
      <c r="L6" s="4">
        <v>71</v>
      </c>
      <c r="M6" s="4" t="s">
        <v>10</v>
      </c>
      <c r="N6" s="4">
        <v>80</v>
      </c>
      <c r="O6" s="4" t="s">
        <v>20</v>
      </c>
      <c r="P6" s="4">
        <f t="shared" ref="P6:P13" si="0">D6+F6+H6+J6+L6+N6</f>
        <v>393</v>
      </c>
      <c r="Q6" s="4">
        <f t="shared" ref="Q6:Q13" si="1">ROUNDUP(P6/6,2)</f>
        <v>65.5</v>
      </c>
      <c r="R6" s="8" t="s">
        <v>13</v>
      </c>
    </row>
    <row r="7" spans="1:18">
      <c r="A7" s="4">
        <v>12165911</v>
      </c>
      <c r="B7" s="4" t="s">
        <v>8</v>
      </c>
      <c r="C7" s="5" t="s">
        <v>79</v>
      </c>
      <c r="D7" s="4">
        <v>85</v>
      </c>
      <c r="E7" s="4" t="s">
        <v>11</v>
      </c>
      <c r="F7" s="4">
        <v>71</v>
      </c>
      <c r="G7" s="4" t="s">
        <v>10</v>
      </c>
      <c r="H7" s="4">
        <v>48</v>
      </c>
      <c r="I7" s="4" t="s">
        <v>22</v>
      </c>
      <c r="J7" s="4">
        <v>45</v>
      </c>
      <c r="K7" s="4" t="s">
        <v>22</v>
      </c>
      <c r="L7" s="4">
        <v>70</v>
      </c>
      <c r="M7" s="4" t="s">
        <v>10</v>
      </c>
      <c r="N7" s="4">
        <v>72</v>
      </c>
      <c r="O7" s="4" t="s">
        <v>10</v>
      </c>
      <c r="P7" s="4">
        <f t="shared" si="0"/>
        <v>391</v>
      </c>
      <c r="Q7" s="4">
        <f t="shared" si="1"/>
        <v>65.17</v>
      </c>
      <c r="R7" s="8" t="s">
        <v>13</v>
      </c>
    </row>
    <row r="8" spans="1:18">
      <c r="A8" s="4">
        <v>12165912</v>
      </c>
      <c r="B8" s="4" t="s">
        <v>8</v>
      </c>
      <c r="C8" s="5" t="s">
        <v>80</v>
      </c>
      <c r="D8" s="4">
        <v>88</v>
      </c>
      <c r="E8" s="4" t="s">
        <v>11</v>
      </c>
      <c r="F8" s="4">
        <v>89</v>
      </c>
      <c r="G8" s="4" t="s">
        <v>11</v>
      </c>
      <c r="H8" s="4">
        <v>65</v>
      </c>
      <c r="I8" s="4" t="s">
        <v>20</v>
      </c>
      <c r="J8" s="4">
        <v>69</v>
      </c>
      <c r="K8" s="4" t="s">
        <v>12</v>
      </c>
      <c r="L8" s="4">
        <v>77</v>
      </c>
      <c r="M8" s="4" t="s">
        <v>20</v>
      </c>
      <c r="N8" s="4">
        <v>78</v>
      </c>
      <c r="O8" s="4" t="s">
        <v>20</v>
      </c>
      <c r="P8" s="4">
        <f t="shared" si="0"/>
        <v>466</v>
      </c>
      <c r="Q8" s="4">
        <f t="shared" si="1"/>
        <v>77.67</v>
      </c>
      <c r="R8" s="8" t="s">
        <v>13</v>
      </c>
    </row>
    <row r="9" spans="1:18">
      <c r="A9" s="4">
        <v>12165913</v>
      </c>
      <c r="B9" s="4" t="s">
        <v>8</v>
      </c>
      <c r="C9" s="5" t="s">
        <v>81</v>
      </c>
      <c r="D9" s="4">
        <v>71</v>
      </c>
      <c r="E9" s="4" t="s">
        <v>10</v>
      </c>
      <c r="F9" s="4">
        <v>72</v>
      </c>
      <c r="G9" s="4" t="s">
        <v>10</v>
      </c>
      <c r="H9" s="4">
        <v>53</v>
      </c>
      <c r="I9" s="4" t="s">
        <v>10</v>
      </c>
      <c r="J9" s="4">
        <v>60</v>
      </c>
      <c r="K9" s="4" t="s">
        <v>20</v>
      </c>
      <c r="L9" s="4">
        <v>84</v>
      </c>
      <c r="M9" s="4" t="s">
        <v>12</v>
      </c>
      <c r="N9" s="4">
        <v>84</v>
      </c>
      <c r="O9" s="4" t="s">
        <v>12</v>
      </c>
      <c r="P9" s="4">
        <f t="shared" si="0"/>
        <v>424</v>
      </c>
      <c r="Q9" s="4">
        <f t="shared" si="1"/>
        <v>70.67</v>
      </c>
      <c r="R9" s="8" t="s">
        <v>13</v>
      </c>
    </row>
    <row r="10" spans="1:18">
      <c r="A10" s="4">
        <v>12165914</v>
      </c>
      <c r="B10" s="4" t="s">
        <v>8</v>
      </c>
      <c r="C10" s="5" t="s">
        <v>82</v>
      </c>
      <c r="D10" s="4">
        <v>89</v>
      </c>
      <c r="E10" s="4" t="s">
        <v>11</v>
      </c>
      <c r="F10" s="4">
        <v>85</v>
      </c>
      <c r="G10" s="4" t="s">
        <v>12</v>
      </c>
      <c r="H10" s="4">
        <v>77</v>
      </c>
      <c r="I10" s="4" t="s">
        <v>12</v>
      </c>
      <c r="J10" s="4">
        <v>66</v>
      </c>
      <c r="K10" s="4" t="s">
        <v>12</v>
      </c>
      <c r="L10" s="4">
        <v>94</v>
      </c>
      <c r="M10" s="4" t="s">
        <v>11</v>
      </c>
      <c r="N10" s="4">
        <v>81</v>
      </c>
      <c r="O10" s="4" t="s">
        <v>20</v>
      </c>
      <c r="P10" s="4">
        <f t="shared" si="0"/>
        <v>492</v>
      </c>
      <c r="Q10" s="4">
        <f t="shared" si="1"/>
        <v>82</v>
      </c>
      <c r="R10" s="8" t="s">
        <v>13</v>
      </c>
    </row>
    <row r="11" spans="1:18">
      <c r="A11" s="4">
        <v>12165915</v>
      </c>
      <c r="B11" s="4" t="s">
        <v>8</v>
      </c>
      <c r="C11" s="5" t="s">
        <v>83</v>
      </c>
      <c r="D11" s="4">
        <v>83</v>
      </c>
      <c r="E11" s="4" t="s">
        <v>12</v>
      </c>
      <c r="F11" s="4">
        <v>73</v>
      </c>
      <c r="G11" s="4" t="s">
        <v>10</v>
      </c>
      <c r="H11" s="4">
        <v>46</v>
      </c>
      <c r="I11" s="4" t="s">
        <v>22</v>
      </c>
      <c r="J11" s="4">
        <v>55</v>
      </c>
      <c r="K11" s="4" t="s">
        <v>10</v>
      </c>
      <c r="L11" s="4">
        <v>62</v>
      </c>
      <c r="M11" s="4" t="s">
        <v>22</v>
      </c>
      <c r="N11" s="4">
        <v>67</v>
      </c>
      <c r="O11" s="4" t="s">
        <v>22</v>
      </c>
      <c r="P11" s="4">
        <f t="shared" si="0"/>
        <v>386</v>
      </c>
      <c r="Q11" s="4">
        <f t="shared" si="1"/>
        <v>64.34</v>
      </c>
      <c r="R11" s="8" t="s">
        <v>13</v>
      </c>
    </row>
    <row r="12" spans="1:18">
      <c r="A12" s="4">
        <v>12165916</v>
      </c>
      <c r="B12" s="4" t="s">
        <v>8</v>
      </c>
      <c r="C12" s="5" t="s">
        <v>84</v>
      </c>
      <c r="D12" s="4">
        <v>88</v>
      </c>
      <c r="E12" s="4" t="s">
        <v>11</v>
      </c>
      <c r="F12" s="4">
        <v>82</v>
      </c>
      <c r="G12" s="4" t="s">
        <v>12</v>
      </c>
      <c r="H12" s="4">
        <v>50</v>
      </c>
      <c r="I12" s="4" t="s">
        <v>22</v>
      </c>
      <c r="J12" s="4">
        <v>49</v>
      </c>
      <c r="K12" s="4" t="s">
        <v>10</v>
      </c>
      <c r="L12" s="4">
        <v>88</v>
      </c>
      <c r="M12" s="4" t="s">
        <v>12</v>
      </c>
      <c r="N12" s="4">
        <v>68</v>
      </c>
      <c r="O12" s="4" t="s">
        <v>22</v>
      </c>
      <c r="P12" s="4">
        <f t="shared" si="0"/>
        <v>425</v>
      </c>
      <c r="Q12" s="4">
        <f t="shared" si="1"/>
        <v>70.84</v>
      </c>
      <c r="R12" s="8" t="s">
        <v>13</v>
      </c>
    </row>
    <row r="13" spans="1:18">
      <c r="A13" s="4">
        <v>12165917</v>
      </c>
      <c r="B13" s="4" t="s">
        <v>8</v>
      </c>
      <c r="C13" s="5" t="s">
        <v>85</v>
      </c>
      <c r="D13" s="4">
        <v>92</v>
      </c>
      <c r="E13" s="4" t="s">
        <v>15</v>
      </c>
      <c r="F13" s="4">
        <v>87</v>
      </c>
      <c r="G13" s="4" t="s">
        <v>11</v>
      </c>
      <c r="H13" s="4">
        <v>60</v>
      </c>
      <c r="I13" s="4" t="s">
        <v>20</v>
      </c>
      <c r="J13" s="4">
        <v>66</v>
      </c>
      <c r="K13" s="4" t="s">
        <v>12</v>
      </c>
      <c r="L13" s="4">
        <v>89</v>
      </c>
      <c r="M13" s="4" t="s">
        <v>11</v>
      </c>
      <c r="N13" s="4">
        <v>87</v>
      </c>
      <c r="O13" s="4" t="s">
        <v>12</v>
      </c>
      <c r="P13" s="4">
        <f t="shared" si="0"/>
        <v>481</v>
      </c>
      <c r="Q13" s="4">
        <f t="shared" si="1"/>
        <v>80.17</v>
      </c>
      <c r="R13" s="8" t="s">
        <v>13</v>
      </c>
    </row>
    <row r="14" spans="1:18">
      <c r="A14" s="4">
        <v>12165918</v>
      </c>
      <c r="B14" s="4" t="s">
        <v>8</v>
      </c>
      <c r="C14" s="5" t="s">
        <v>86</v>
      </c>
      <c r="D14" s="4">
        <v>91</v>
      </c>
      <c r="E14" s="4" t="s">
        <v>15</v>
      </c>
      <c r="F14" s="4">
        <v>85</v>
      </c>
      <c r="G14" s="4" t="s">
        <v>12</v>
      </c>
      <c r="H14" s="4">
        <v>63</v>
      </c>
      <c r="I14" s="4" t="s">
        <v>20</v>
      </c>
      <c r="J14" s="4">
        <v>68</v>
      </c>
      <c r="K14" s="4" t="s">
        <v>12</v>
      </c>
      <c r="L14" s="4">
        <v>82</v>
      </c>
      <c r="M14" s="4" t="s">
        <v>12</v>
      </c>
      <c r="N14" s="4">
        <v>84</v>
      </c>
      <c r="O14" s="4" t="s">
        <v>12</v>
      </c>
      <c r="P14" s="4">
        <f t="shared" ref="P14:P34" si="2">D14+F14+H14+J14+L14+N14</f>
        <v>473</v>
      </c>
      <c r="Q14" s="4">
        <f t="shared" ref="Q14:Q34" si="3">ROUNDUP(P14/6,2)</f>
        <v>78.84</v>
      </c>
      <c r="R14" s="8" t="s">
        <v>13</v>
      </c>
    </row>
    <row r="15" spans="1:18">
      <c r="A15" s="4">
        <v>12165919</v>
      </c>
      <c r="B15" s="4" t="s">
        <v>8</v>
      </c>
      <c r="C15" s="5" t="s">
        <v>87</v>
      </c>
      <c r="D15" s="4">
        <v>92</v>
      </c>
      <c r="E15" s="4" t="s">
        <v>15</v>
      </c>
      <c r="F15" s="4">
        <v>90</v>
      </c>
      <c r="G15" s="4" t="s">
        <v>11</v>
      </c>
      <c r="H15" s="4">
        <v>69</v>
      </c>
      <c r="I15" s="4" t="s">
        <v>20</v>
      </c>
      <c r="J15" s="4">
        <v>75</v>
      </c>
      <c r="K15" s="4" t="s">
        <v>11</v>
      </c>
      <c r="L15" s="4">
        <v>77</v>
      </c>
      <c r="M15" s="4" t="s">
        <v>20</v>
      </c>
      <c r="N15" s="4">
        <v>88</v>
      </c>
      <c r="O15" s="4" t="s">
        <v>11</v>
      </c>
      <c r="P15" s="4">
        <f t="shared" si="2"/>
        <v>491</v>
      </c>
      <c r="Q15" s="4">
        <f t="shared" si="3"/>
        <v>81.84</v>
      </c>
      <c r="R15" s="8" t="s">
        <v>13</v>
      </c>
    </row>
    <row r="16" spans="1:18">
      <c r="A16" s="4">
        <v>12165920</v>
      </c>
      <c r="B16" s="4" t="s">
        <v>8</v>
      </c>
      <c r="C16" s="5" t="s">
        <v>88</v>
      </c>
      <c r="D16" s="4">
        <v>81</v>
      </c>
      <c r="E16" s="4" t="s">
        <v>12</v>
      </c>
      <c r="F16" s="4">
        <v>69</v>
      </c>
      <c r="G16" s="4" t="s">
        <v>10</v>
      </c>
      <c r="H16" s="4">
        <v>64</v>
      </c>
      <c r="I16" s="4" t="s">
        <v>20</v>
      </c>
      <c r="J16" s="4">
        <v>60</v>
      </c>
      <c r="K16" s="4" t="s">
        <v>20</v>
      </c>
      <c r="L16" s="4">
        <v>82</v>
      </c>
      <c r="M16" s="4" t="s">
        <v>12</v>
      </c>
      <c r="N16" s="4">
        <v>84</v>
      </c>
      <c r="O16" s="4" t="s">
        <v>12</v>
      </c>
      <c r="P16" s="4">
        <f t="shared" si="2"/>
        <v>440</v>
      </c>
      <c r="Q16" s="4">
        <f t="shared" si="3"/>
        <v>73.34</v>
      </c>
      <c r="R16" s="8" t="s">
        <v>13</v>
      </c>
    </row>
    <row r="17" spans="1:18">
      <c r="A17" s="4">
        <v>12165921</v>
      </c>
      <c r="B17" s="4" t="s">
        <v>8</v>
      </c>
      <c r="C17" s="5" t="s">
        <v>89</v>
      </c>
      <c r="D17" s="4">
        <v>74</v>
      </c>
      <c r="E17" s="4" t="s">
        <v>20</v>
      </c>
      <c r="F17" s="4">
        <v>74</v>
      </c>
      <c r="G17" s="4" t="s">
        <v>10</v>
      </c>
      <c r="H17" s="4">
        <v>46</v>
      </c>
      <c r="I17" s="4" t="s">
        <v>22</v>
      </c>
      <c r="J17" s="4">
        <v>48</v>
      </c>
      <c r="K17" s="4" t="s">
        <v>22</v>
      </c>
      <c r="L17" s="4">
        <v>63</v>
      </c>
      <c r="M17" s="4" t="s">
        <v>22</v>
      </c>
      <c r="N17" s="4">
        <v>65</v>
      </c>
      <c r="O17" s="4" t="s">
        <v>22</v>
      </c>
      <c r="P17" s="4">
        <f t="shared" si="2"/>
        <v>370</v>
      </c>
      <c r="Q17" s="4">
        <f t="shared" si="3"/>
        <v>61.669999999999995</v>
      </c>
      <c r="R17" s="8" t="s">
        <v>13</v>
      </c>
    </row>
    <row r="18" spans="1:18">
      <c r="A18" s="4">
        <v>12165922</v>
      </c>
      <c r="B18" s="4" t="s">
        <v>8</v>
      </c>
      <c r="C18" s="5" t="s">
        <v>90</v>
      </c>
      <c r="D18" s="4">
        <v>82</v>
      </c>
      <c r="E18" s="4" t="s">
        <v>12</v>
      </c>
      <c r="F18" s="4">
        <v>67</v>
      </c>
      <c r="G18" s="4" t="s">
        <v>22</v>
      </c>
      <c r="H18" s="4">
        <v>45</v>
      </c>
      <c r="I18" s="4" t="s">
        <v>22</v>
      </c>
      <c r="J18" s="4">
        <v>41</v>
      </c>
      <c r="K18" s="4" t="s">
        <v>25</v>
      </c>
      <c r="L18" s="4">
        <v>63</v>
      </c>
      <c r="M18" s="4" t="s">
        <v>22</v>
      </c>
      <c r="N18" s="4">
        <v>67</v>
      </c>
      <c r="O18" s="4" t="s">
        <v>22</v>
      </c>
      <c r="P18" s="4">
        <f t="shared" si="2"/>
        <v>365</v>
      </c>
      <c r="Q18" s="4">
        <f t="shared" si="3"/>
        <v>60.839999999999996</v>
      </c>
      <c r="R18" s="8" t="s">
        <v>13</v>
      </c>
    </row>
    <row r="19" spans="1:18">
      <c r="A19" s="4">
        <v>12165923</v>
      </c>
      <c r="B19" s="4" t="s">
        <v>8</v>
      </c>
      <c r="C19" s="5" t="s">
        <v>91</v>
      </c>
      <c r="D19" s="4">
        <v>78</v>
      </c>
      <c r="E19" s="4" t="s">
        <v>20</v>
      </c>
      <c r="F19" s="4">
        <v>72</v>
      </c>
      <c r="G19" s="4" t="s">
        <v>10</v>
      </c>
      <c r="H19" s="4">
        <v>37</v>
      </c>
      <c r="I19" s="4" t="s">
        <v>25</v>
      </c>
      <c r="J19" s="4">
        <v>54</v>
      </c>
      <c r="K19" s="4" t="s">
        <v>10</v>
      </c>
      <c r="L19" s="4">
        <v>70</v>
      </c>
      <c r="M19" s="4" t="s">
        <v>10</v>
      </c>
      <c r="N19" s="4">
        <v>67</v>
      </c>
      <c r="O19" s="4" t="s">
        <v>22</v>
      </c>
      <c r="P19" s="4">
        <f t="shared" si="2"/>
        <v>378</v>
      </c>
      <c r="Q19" s="4">
        <f t="shared" si="3"/>
        <v>63</v>
      </c>
      <c r="R19" s="8" t="s">
        <v>13</v>
      </c>
    </row>
    <row r="20" spans="1:18">
      <c r="A20" s="4">
        <v>12165924</v>
      </c>
      <c r="B20" s="4" t="s">
        <v>23</v>
      </c>
      <c r="C20" s="5" t="s">
        <v>92</v>
      </c>
      <c r="D20" s="4">
        <v>83</v>
      </c>
      <c r="E20" s="4" t="s">
        <v>12</v>
      </c>
      <c r="F20" s="4">
        <v>67</v>
      </c>
      <c r="G20" s="4" t="s">
        <v>22</v>
      </c>
      <c r="H20" s="4">
        <v>76</v>
      </c>
      <c r="I20" s="4" t="s">
        <v>12</v>
      </c>
      <c r="J20" s="4">
        <v>65</v>
      </c>
      <c r="K20" s="4" t="s">
        <v>20</v>
      </c>
      <c r="L20" s="4">
        <v>83</v>
      </c>
      <c r="M20" s="4" t="s">
        <v>12</v>
      </c>
      <c r="N20" s="4">
        <v>65</v>
      </c>
      <c r="O20" s="4" t="s">
        <v>22</v>
      </c>
      <c r="P20" s="4">
        <f t="shared" si="2"/>
        <v>439</v>
      </c>
      <c r="Q20" s="4">
        <f t="shared" si="3"/>
        <v>73.17</v>
      </c>
      <c r="R20" s="8" t="s">
        <v>13</v>
      </c>
    </row>
    <row r="21" spans="1:18">
      <c r="A21" s="4">
        <v>12165925</v>
      </c>
      <c r="B21" s="4" t="s">
        <v>23</v>
      </c>
      <c r="C21" s="5" t="s">
        <v>93</v>
      </c>
      <c r="D21" s="4">
        <v>76</v>
      </c>
      <c r="E21" s="4" t="s">
        <v>20</v>
      </c>
      <c r="F21" s="4">
        <v>87</v>
      </c>
      <c r="G21" s="4" t="s">
        <v>11</v>
      </c>
      <c r="H21" s="4">
        <v>81</v>
      </c>
      <c r="I21" s="4" t="s">
        <v>11</v>
      </c>
      <c r="J21" s="4">
        <v>77</v>
      </c>
      <c r="K21" s="4" t="s">
        <v>11</v>
      </c>
      <c r="L21" s="4">
        <v>78</v>
      </c>
      <c r="M21" s="4" t="s">
        <v>20</v>
      </c>
      <c r="N21" s="4">
        <v>88</v>
      </c>
      <c r="O21" s="4" t="s">
        <v>11</v>
      </c>
      <c r="P21" s="4">
        <f t="shared" si="2"/>
        <v>487</v>
      </c>
      <c r="Q21" s="4">
        <f t="shared" si="3"/>
        <v>81.17</v>
      </c>
      <c r="R21" s="8" t="s">
        <v>13</v>
      </c>
    </row>
    <row r="22" spans="1:18">
      <c r="A22" s="4">
        <v>12165926</v>
      </c>
      <c r="B22" s="4" t="s">
        <v>23</v>
      </c>
      <c r="C22" s="5" t="s">
        <v>94</v>
      </c>
      <c r="D22" s="4">
        <v>81</v>
      </c>
      <c r="E22" s="4" t="s">
        <v>12</v>
      </c>
      <c r="F22" s="4">
        <v>71</v>
      </c>
      <c r="G22" s="4" t="s">
        <v>10</v>
      </c>
      <c r="H22" s="4">
        <v>70</v>
      </c>
      <c r="I22" s="4" t="s">
        <v>12</v>
      </c>
      <c r="J22" s="4">
        <v>53</v>
      </c>
      <c r="K22" s="4" t="s">
        <v>10</v>
      </c>
      <c r="L22" s="4">
        <v>66</v>
      </c>
      <c r="M22" s="4" t="s">
        <v>22</v>
      </c>
      <c r="N22" s="4">
        <v>81</v>
      </c>
      <c r="O22" s="4" t="s">
        <v>20</v>
      </c>
      <c r="P22" s="4">
        <f t="shared" si="2"/>
        <v>422</v>
      </c>
      <c r="Q22" s="4">
        <f t="shared" si="3"/>
        <v>70.34</v>
      </c>
      <c r="R22" s="8" t="s">
        <v>13</v>
      </c>
    </row>
    <row r="23" spans="1:18">
      <c r="A23" s="4">
        <v>12165927</v>
      </c>
      <c r="B23" s="4" t="s">
        <v>23</v>
      </c>
      <c r="C23" s="5" t="s">
        <v>95</v>
      </c>
      <c r="D23" s="4">
        <v>68</v>
      </c>
      <c r="E23" s="4" t="s">
        <v>10</v>
      </c>
      <c r="F23" s="4">
        <v>76</v>
      </c>
      <c r="G23" s="4" t="s">
        <v>20</v>
      </c>
      <c r="H23" s="4">
        <v>76</v>
      </c>
      <c r="I23" s="4" t="s">
        <v>12</v>
      </c>
      <c r="J23" s="4">
        <v>65</v>
      </c>
      <c r="K23" s="4" t="s">
        <v>20</v>
      </c>
      <c r="L23" s="4">
        <v>70</v>
      </c>
      <c r="M23" s="4" t="s">
        <v>10</v>
      </c>
      <c r="N23" s="4">
        <v>79</v>
      </c>
      <c r="O23" s="4" t="s">
        <v>20</v>
      </c>
      <c r="P23" s="4">
        <f t="shared" si="2"/>
        <v>434</v>
      </c>
      <c r="Q23" s="4">
        <f t="shared" si="3"/>
        <v>72.34</v>
      </c>
      <c r="R23" s="8" t="s">
        <v>13</v>
      </c>
    </row>
    <row r="24" spans="1:18">
      <c r="A24" s="4">
        <v>12165928</v>
      </c>
      <c r="B24" s="4" t="s">
        <v>23</v>
      </c>
      <c r="C24" s="5" t="s">
        <v>96</v>
      </c>
      <c r="D24" s="4">
        <v>84</v>
      </c>
      <c r="E24" s="4" t="s">
        <v>12</v>
      </c>
      <c r="F24" s="4">
        <v>91</v>
      </c>
      <c r="G24" s="4" t="s">
        <v>11</v>
      </c>
      <c r="H24" s="4">
        <v>94</v>
      </c>
      <c r="I24" s="4" t="s">
        <v>15</v>
      </c>
      <c r="J24" s="4">
        <v>81</v>
      </c>
      <c r="K24" s="4" t="s">
        <v>11</v>
      </c>
      <c r="L24" s="4">
        <v>90</v>
      </c>
      <c r="M24" s="4" t="s">
        <v>11</v>
      </c>
      <c r="N24" s="4">
        <v>87</v>
      </c>
      <c r="O24" s="4" t="s">
        <v>12</v>
      </c>
      <c r="P24" s="4">
        <f t="shared" si="2"/>
        <v>527</v>
      </c>
      <c r="Q24" s="4">
        <f t="shared" si="3"/>
        <v>87.84</v>
      </c>
      <c r="R24" s="8" t="s">
        <v>13</v>
      </c>
    </row>
    <row r="25" spans="1:18">
      <c r="A25" s="4">
        <v>12165929</v>
      </c>
      <c r="B25" s="4" t="s">
        <v>23</v>
      </c>
      <c r="C25" s="5" t="s">
        <v>97</v>
      </c>
      <c r="D25" s="4">
        <v>75</v>
      </c>
      <c r="E25" s="4" t="s">
        <v>20</v>
      </c>
      <c r="F25" s="4">
        <v>68</v>
      </c>
      <c r="G25" s="4" t="s">
        <v>22</v>
      </c>
      <c r="H25" s="4">
        <v>74</v>
      </c>
      <c r="I25" s="4" t="s">
        <v>12</v>
      </c>
      <c r="J25" s="4">
        <v>56</v>
      </c>
      <c r="K25" s="4" t="s">
        <v>10</v>
      </c>
      <c r="L25" s="4">
        <v>87</v>
      </c>
      <c r="M25" s="4" t="s">
        <v>12</v>
      </c>
      <c r="N25" s="4">
        <v>80</v>
      </c>
      <c r="O25" s="4" t="s">
        <v>20</v>
      </c>
      <c r="P25" s="4">
        <f t="shared" si="2"/>
        <v>440</v>
      </c>
      <c r="Q25" s="4">
        <f t="shared" si="3"/>
        <v>73.34</v>
      </c>
      <c r="R25" s="8" t="s">
        <v>13</v>
      </c>
    </row>
    <row r="26" spans="1:18">
      <c r="A26" s="4">
        <v>12165930</v>
      </c>
      <c r="B26" s="4" t="s">
        <v>23</v>
      </c>
      <c r="C26" s="5" t="s">
        <v>98</v>
      </c>
      <c r="D26" s="4">
        <v>95</v>
      </c>
      <c r="E26" s="4" t="s">
        <v>15</v>
      </c>
      <c r="F26" s="4">
        <v>94</v>
      </c>
      <c r="G26" s="4" t="s">
        <v>15</v>
      </c>
      <c r="H26" s="4">
        <v>94</v>
      </c>
      <c r="I26" s="4" t="s">
        <v>15</v>
      </c>
      <c r="J26" s="4">
        <v>84</v>
      </c>
      <c r="K26" s="4" t="s">
        <v>11</v>
      </c>
      <c r="L26" s="4">
        <v>95</v>
      </c>
      <c r="M26" s="4" t="s">
        <v>15</v>
      </c>
      <c r="N26" s="4">
        <v>83</v>
      </c>
      <c r="O26" s="4" t="s">
        <v>12</v>
      </c>
      <c r="P26" s="4">
        <f t="shared" si="2"/>
        <v>545</v>
      </c>
      <c r="Q26" s="4">
        <f t="shared" si="3"/>
        <v>90.84</v>
      </c>
      <c r="R26" s="8" t="s">
        <v>13</v>
      </c>
    </row>
    <row r="27" spans="1:18">
      <c r="A27" s="4">
        <v>12165931</v>
      </c>
      <c r="B27" s="4" t="s">
        <v>23</v>
      </c>
      <c r="C27" s="5" t="s">
        <v>38</v>
      </c>
      <c r="D27" s="4">
        <v>71</v>
      </c>
      <c r="E27" s="4" t="s">
        <v>10</v>
      </c>
      <c r="F27" s="4">
        <v>79</v>
      </c>
      <c r="G27" s="4" t="s">
        <v>20</v>
      </c>
      <c r="H27" s="4">
        <v>44</v>
      </c>
      <c r="I27" s="4" t="s">
        <v>22</v>
      </c>
      <c r="J27" s="4">
        <v>69</v>
      </c>
      <c r="K27" s="4" t="s">
        <v>12</v>
      </c>
      <c r="L27" s="4">
        <v>85</v>
      </c>
      <c r="M27" s="4" t="s">
        <v>12</v>
      </c>
      <c r="N27" s="4">
        <v>80</v>
      </c>
      <c r="O27" s="4" t="s">
        <v>20</v>
      </c>
      <c r="P27" s="4">
        <f t="shared" si="2"/>
        <v>428</v>
      </c>
      <c r="Q27" s="4">
        <f t="shared" si="3"/>
        <v>71.34</v>
      </c>
      <c r="R27" s="8" t="s">
        <v>13</v>
      </c>
    </row>
    <row r="28" spans="1:18">
      <c r="A28" s="4">
        <v>12165932</v>
      </c>
      <c r="B28" s="4" t="s">
        <v>23</v>
      </c>
      <c r="C28" s="5" t="s">
        <v>99</v>
      </c>
      <c r="D28" s="4">
        <v>81</v>
      </c>
      <c r="E28" s="4" t="s">
        <v>12</v>
      </c>
      <c r="F28" s="4">
        <v>72</v>
      </c>
      <c r="G28" s="4" t="s">
        <v>10</v>
      </c>
      <c r="H28" s="4">
        <v>60</v>
      </c>
      <c r="I28" s="4" t="s">
        <v>20</v>
      </c>
      <c r="J28" s="4">
        <v>53</v>
      </c>
      <c r="K28" s="4" t="s">
        <v>10</v>
      </c>
      <c r="L28" s="4">
        <v>86</v>
      </c>
      <c r="M28" s="4" t="s">
        <v>12</v>
      </c>
      <c r="N28" s="4">
        <v>79</v>
      </c>
      <c r="O28" s="4" t="s">
        <v>20</v>
      </c>
      <c r="P28" s="4">
        <f t="shared" si="2"/>
        <v>431</v>
      </c>
      <c r="Q28" s="4">
        <f t="shared" si="3"/>
        <v>71.84</v>
      </c>
      <c r="R28" s="8" t="s">
        <v>13</v>
      </c>
    </row>
    <row r="29" spans="1:18">
      <c r="A29" s="4">
        <v>12165933</v>
      </c>
      <c r="B29" s="4" t="s">
        <v>23</v>
      </c>
      <c r="C29" s="5" t="s">
        <v>100</v>
      </c>
      <c r="D29" s="4">
        <v>76</v>
      </c>
      <c r="E29" s="4" t="s">
        <v>20</v>
      </c>
      <c r="F29" s="4">
        <v>71</v>
      </c>
      <c r="G29" s="4" t="s">
        <v>10</v>
      </c>
      <c r="H29" s="4">
        <v>50</v>
      </c>
      <c r="I29" s="4" t="s">
        <v>22</v>
      </c>
      <c r="J29" s="4">
        <v>53</v>
      </c>
      <c r="K29" s="4" t="s">
        <v>10</v>
      </c>
      <c r="L29" s="4">
        <v>89</v>
      </c>
      <c r="M29" s="4" t="s">
        <v>11</v>
      </c>
      <c r="N29" s="4">
        <v>73</v>
      </c>
      <c r="O29" s="4" t="s">
        <v>10</v>
      </c>
      <c r="P29" s="4">
        <f t="shared" si="2"/>
        <v>412</v>
      </c>
      <c r="Q29" s="4">
        <f t="shared" si="3"/>
        <v>68.67</v>
      </c>
      <c r="R29" s="8" t="s">
        <v>13</v>
      </c>
    </row>
    <row r="30" spans="1:18">
      <c r="A30" s="4">
        <v>12165934</v>
      </c>
      <c r="B30" s="4" t="s">
        <v>23</v>
      </c>
      <c r="C30" s="5" t="s">
        <v>101</v>
      </c>
      <c r="D30" s="4">
        <v>93</v>
      </c>
      <c r="E30" s="4" t="s">
        <v>15</v>
      </c>
      <c r="F30" s="4">
        <v>91</v>
      </c>
      <c r="G30" s="4" t="s">
        <v>11</v>
      </c>
      <c r="H30" s="4">
        <v>90</v>
      </c>
      <c r="I30" s="4" t="s">
        <v>11</v>
      </c>
      <c r="J30" s="4">
        <v>68</v>
      </c>
      <c r="K30" s="4" t="s">
        <v>12</v>
      </c>
      <c r="L30" s="4">
        <v>95</v>
      </c>
      <c r="M30" s="4" t="s">
        <v>15</v>
      </c>
      <c r="N30" s="4">
        <v>87</v>
      </c>
      <c r="O30" s="4" t="s">
        <v>12</v>
      </c>
      <c r="P30" s="4">
        <f t="shared" si="2"/>
        <v>524</v>
      </c>
      <c r="Q30" s="4">
        <f t="shared" si="3"/>
        <v>87.34</v>
      </c>
      <c r="R30" s="8" t="s">
        <v>13</v>
      </c>
    </row>
    <row r="31" spans="1:18">
      <c r="A31" s="4">
        <v>12165935</v>
      </c>
      <c r="B31" s="4" t="s">
        <v>23</v>
      </c>
      <c r="C31" s="5" t="s">
        <v>102</v>
      </c>
      <c r="D31" s="4">
        <v>79</v>
      </c>
      <c r="E31" s="4" t="s">
        <v>20</v>
      </c>
      <c r="F31" s="4">
        <v>74</v>
      </c>
      <c r="G31" s="4" t="s">
        <v>10</v>
      </c>
      <c r="H31" s="4">
        <v>53</v>
      </c>
      <c r="I31" s="4" t="s">
        <v>10</v>
      </c>
      <c r="J31" s="4">
        <v>53</v>
      </c>
      <c r="K31" s="4" t="s">
        <v>10</v>
      </c>
      <c r="L31" s="4">
        <v>86</v>
      </c>
      <c r="M31" s="4" t="s">
        <v>12</v>
      </c>
      <c r="N31" s="4">
        <v>85</v>
      </c>
      <c r="O31" s="4" t="s">
        <v>12</v>
      </c>
      <c r="P31" s="4">
        <f t="shared" si="2"/>
        <v>430</v>
      </c>
      <c r="Q31" s="4">
        <f t="shared" si="3"/>
        <v>71.67</v>
      </c>
      <c r="R31" s="8" t="s">
        <v>13</v>
      </c>
    </row>
    <row r="32" spans="1:18">
      <c r="A32" s="4">
        <v>12165936</v>
      </c>
      <c r="B32" s="4" t="s">
        <v>23</v>
      </c>
      <c r="C32" s="5" t="s">
        <v>103</v>
      </c>
      <c r="D32" s="4">
        <v>95</v>
      </c>
      <c r="E32" s="4" t="s">
        <v>15</v>
      </c>
      <c r="F32" s="4">
        <v>85</v>
      </c>
      <c r="G32" s="4" t="s">
        <v>12</v>
      </c>
      <c r="H32" s="4">
        <v>94</v>
      </c>
      <c r="I32" s="4" t="s">
        <v>15</v>
      </c>
      <c r="J32" s="4">
        <v>79</v>
      </c>
      <c r="K32" s="4" t="s">
        <v>11</v>
      </c>
      <c r="L32" s="4">
        <v>95</v>
      </c>
      <c r="M32" s="4" t="s">
        <v>15</v>
      </c>
      <c r="N32" s="4">
        <v>96</v>
      </c>
      <c r="O32" s="4" t="s">
        <v>15</v>
      </c>
      <c r="P32" s="4">
        <f t="shared" si="2"/>
        <v>544</v>
      </c>
      <c r="Q32" s="4">
        <f t="shared" si="3"/>
        <v>90.67</v>
      </c>
      <c r="R32" s="8" t="s">
        <v>13</v>
      </c>
    </row>
    <row r="33" spans="1:18">
      <c r="A33" s="4">
        <v>12165937</v>
      </c>
      <c r="B33" s="4" t="s">
        <v>23</v>
      </c>
      <c r="C33" s="5" t="s">
        <v>104</v>
      </c>
      <c r="D33" s="4">
        <v>87</v>
      </c>
      <c r="E33" s="4" t="s">
        <v>11</v>
      </c>
      <c r="F33" s="4">
        <v>85</v>
      </c>
      <c r="G33" s="4" t="s">
        <v>12</v>
      </c>
      <c r="H33" s="4">
        <v>86</v>
      </c>
      <c r="I33" s="4" t="s">
        <v>11</v>
      </c>
      <c r="J33" s="4">
        <v>69</v>
      </c>
      <c r="K33" s="4" t="s">
        <v>12</v>
      </c>
      <c r="L33" s="4">
        <v>95</v>
      </c>
      <c r="M33" s="4" t="s">
        <v>15</v>
      </c>
      <c r="N33" s="4">
        <v>81</v>
      </c>
      <c r="O33" s="4" t="s">
        <v>20</v>
      </c>
      <c r="P33" s="4">
        <f t="shared" si="2"/>
        <v>503</v>
      </c>
      <c r="Q33" s="4">
        <f t="shared" si="3"/>
        <v>83.84</v>
      </c>
      <c r="R33" s="8" t="s">
        <v>13</v>
      </c>
    </row>
    <row r="34" spans="1:18">
      <c r="A34" s="4">
        <v>12165938</v>
      </c>
      <c r="B34" s="4" t="s">
        <v>23</v>
      </c>
      <c r="C34" s="5" t="s">
        <v>105</v>
      </c>
      <c r="D34" s="4">
        <v>88</v>
      </c>
      <c r="E34" s="4" t="s">
        <v>11</v>
      </c>
      <c r="F34" s="4">
        <v>78</v>
      </c>
      <c r="G34" s="4" t="s">
        <v>20</v>
      </c>
      <c r="H34" s="4">
        <v>78</v>
      </c>
      <c r="I34" s="4" t="s">
        <v>12</v>
      </c>
      <c r="J34" s="4">
        <v>76</v>
      </c>
      <c r="K34" s="4" t="s">
        <v>11</v>
      </c>
      <c r="L34" s="4">
        <v>89</v>
      </c>
      <c r="M34" s="4" t="s">
        <v>11</v>
      </c>
      <c r="N34" s="4">
        <v>83</v>
      </c>
      <c r="O34" s="4" t="s">
        <v>12</v>
      </c>
      <c r="P34" s="4">
        <f t="shared" si="2"/>
        <v>492</v>
      </c>
      <c r="Q34" s="4">
        <f t="shared" si="3"/>
        <v>82</v>
      </c>
      <c r="R34" s="8" t="s">
        <v>13</v>
      </c>
    </row>
    <row r="35" spans="1:18">
      <c r="A35" s="81" t="s">
        <v>185</v>
      </c>
      <c r="B35" s="81"/>
      <c r="C35" s="81"/>
      <c r="D35" s="81">
        <v>100</v>
      </c>
      <c r="E35" s="81"/>
      <c r="F35" s="81">
        <v>100</v>
      </c>
      <c r="G35" s="81"/>
      <c r="H35" s="81">
        <v>100</v>
      </c>
      <c r="I35" s="81"/>
      <c r="J35" s="81">
        <v>100</v>
      </c>
      <c r="K35" s="81"/>
      <c r="L35" s="81">
        <v>100</v>
      </c>
      <c r="M35" s="81"/>
      <c r="N35" s="81">
        <v>100</v>
      </c>
      <c r="O35" s="81"/>
    </row>
    <row r="36" spans="1:18">
      <c r="A36" s="81" t="s">
        <v>164</v>
      </c>
      <c r="B36" s="81"/>
      <c r="C36" s="81"/>
      <c r="D36" s="81">
        <f>R44</f>
        <v>76.300000000000011</v>
      </c>
      <c r="E36" s="81"/>
      <c r="F36" s="81">
        <f>R43</f>
        <v>64.23</v>
      </c>
      <c r="G36" s="81"/>
      <c r="H36" s="81">
        <f>R45</f>
        <v>62.94</v>
      </c>
      <c r="I36" s="81"/>
      <c r="J36" s="81">
        <f>R46</f>
        <v>63.37</v>
      </c>
      <c r="K36" s="81"/>
      <c r="L36" s="81">
        <f>R47</f>
        <v>70.690000000000012</v>
      </c>
      <c r="M36" s="81"/>
      <c r="N36" s="81">
        <f>R48</f>
        <v>63.37</v>
      </c>
      <c r="O36" s="81"/>
    </row>
    <row r="37" spans="1:18" ht="43.5" customHeight="1">
      <c r="A37" s="98" t="s">
        <v>165</v>
      </c>
      <c r="B37" s="99"/>
      <c r="C37" s="100"/>
      <c r="D37" s="97" t="str">
        <f>C44</f>
        <v>MS. JAYANTI HANSDA</v>
      </c>
      <c r="E37" s="97"/>
      <c r="F37" s="97" t="str">
        <f>C43</f>
        <v>MRS. LEENA JHA</v>
      </c>
      <c r="G37" s="97"/>
      <c r="H37" s="97" t="str">
        <f>C45</f>
        <v>MR. DIPANSHU GUPTA</v>
      </c>
      <c r="I37" s="97"/>
      <c r="J37" s="97" t="str">
        <f>C46</f>
        <v>ALL PGT SCI.</v>
      </c>
      <c r="K37" s="97"/>
      <c r="L37" s="97" t="str">
        <f>C47</f>
        <v>MS. V. LAVANYA</v>
      </c>
      <c r="M37" s="97"/>
      <c r="N37" s="97" t="str">
        <f>C48</f>
        <v>MR. B. K. GUPTA</v>
      </c>
      <c r="O37" s="97"/>
    </row>
    <row r="39" spans="1:18" ht="18.75">
      <c r="A39" s="59" t="s">
        <v>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18" ht="18.75">
      <c r="A40" s="59" t="s">
        <v>159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  <row r="41" spans="1:18" ht="18.75">
      <c r="A41" s="68" t="s">
        <v>166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>
      <c r="A42" s="96" t="s">
        <v>167</v>
      </c>
      <c r="B42" s="96"/>
      <c r="C42" s="77" t="s">
        <v>165</v>
      </c>
      <c r="D42" s="79"/>
      <c r="E42" s="77" t="s">
        <v>168</v>
      </c>
      <c r="F42" s="79"/>
      <c r="G42" s="21" t="s">
        <v>15</v>
      </c>
      <c r="H42" s="21" t="s">
        <v>11</v>
      </c>
      <c r="I42" s="21" t="s">
        <v>12</v>
      </c>
      <c r="J42" s="21" t="s">
        <v>20</v>
      </c>
      <c r="K42" s="21" t="s">
        <v>10</v>
      </c>
      <c r="L42" s="21" t="s">
        <v>22</v>
      </c>
      <c r="M42" s="21" t="s">
        <v>25</v>
      </c>
      <c r="N42" s="21" t="s">
        <v>32</v>
      </c>
      <c r="O42" s="21" t="s">
        <v>68</v>
      </c>
      <c r="P42" s="21" t="s">
        <v>143</v>
      </c>
      <c r="Q42" s="21" t="s">
        <v>169</v>
      </c>
      <c r="R42" s="21" t="s">
        <v>170</v>
      </c>
    </row>
    <row r="43" spans="1:18">
      <c r="A43" s="95" t="s">
        <v>171</v>
      </c>
      <c r="B43" s="95"/>
      <c r="C43" s="93" t="s">
        <v>210</v>
      </c>
      <c r="D43" s="94"/>
      <c r="E43" s="75" t="s">
        <v>183</v>
      </c>
      <c r="F43" s="76"/>
      <c r="G43" s="20">
        <f>COUNTIF(G6:G34,"A1")</f>
        <v>1</v>
      </c>
      <c r="H43" s="20">
        <f>COUNTIF(G6:G34,"A2")</f>
        <v>6</v>
      </c>
      <c r="I43" s="20">
        <f>COUNTIF(G6:G34,"B1")</f>
        <v>5</v>
      </c>
      <c r="J43" s="20">
        <f>COUNTIF(G6:G34,"B2")</f>
        <v>4</v>
      </c>
      <c r="K43" s="20">
        <f>COUNTIF(G6:G34,"C1")</f>
        <v>10</v>
      </c>
      <c r="L43" s="20">
        <f>COUNTIF(G6:G34,"C2")</f>
        <v>3</v>
      </c>
      <c r="M43" s="20">
        <f>COUNTIF(G6:G34,"D1")</f>
        <v>0</v>
      </c>
      <c r="N43" s="20">
        <f>COUNTIF(G6:G34,"D2")</f>
        <v>0</v>
      </c>
      <c r="O43" s="20">
        <f>COUNTIF(G6:G34,"E")</f>
        <v>0</v>
      </c>
      <c r="P43" s="20">
        <f>G43+H43+I43+J43+K43+L43+M43+N43+O43</f>
        <v>29</v>
      </c>
      <c r="Q43" s="20">
        <f>(G43*8+H43*7+I43*6+J43*5+K43*4+L43*3+M43*2+N43*1+O43*0)</f>
        <v>149</v>
      </c>
      <c r="R43" s="20">
        <f>ROUNDUP(Q43*12.5/P43,2)</f>
        <v>64.23</v>
      </c>
    </row>
    <row r="44" spans="1:18">
      <c r="A44" s="95" t="s">
        <v>172</v>
      </c>
      <c r="B44" s="95"/>
      <c r="C44" s="93" t="s">
        <v>208</v>
      </c>
      <c r="D44" s="94"/>
      <c r="E44" s="75" t="s">
        <v>212</v>
      </c>
      <c r="F44" s="76"/>
      <c r="G44" s="20">
        <f>COUNTIF(E6:E34,"A1")</f>
        <v>6</v>
      </c>
      <c r="H44" s="20">
        <f>COUNTIF(E6:E34,"A2")</f>
        <v>6</v>
      </c>
      <c r="I44" s="20">
        <f>COUNTIF(E6:E34,"B1")</f>
        <v>7</v>
      </c>
      <c r="J44" s="20">
        <f>COUNTIF(E6:E34,"B2")</f>
        <v>6</v>
      </c>
      <c r="K44" s="20">
        <f>COUNTIF(E6:E34,"C1")</f>
        <v>3</v>
      </c>
      <c r="L44" s="20">
        <f>COUNTIF(E6:E34,"C2")</f>
        <v>1</v>
      </c>
      <c r="M44" s="20">
        <f>COUNTIF(E6:E34,"D1")</f>
        <v>0</v>
      </c>
      <c r="N44" s="20">
        <f>COUNTIF(E6:E34,"D2")</f>
        <v>0</v>
      </c>
      <c r="O44" s="20">
        <f>COUNTIF(E6:E34,"E")</f>
        <v>0</v>
      </c>
      <c r="P44" s="20">
        <f t="shared" ref="P44:P48" si="4">G44+H44+I44+J44+K44+L44+M44+N44+O44</f>
        <v>29</v>
      </c>
      <c r="Q44" s="20">
        <f t="shared" ref="Q44:Q48" si="5">(G44*8+H44*7+I44*6+J44*5+K44*4+L44*3+M44*2+N44*1+O44*0)</f>
        <v>177</v>
      </c>
      <c r="R44" s="20">
        <f t="shared" ref="R44:R48" si="6">ROUNDUP(Q44*12.5/P44,2)</f>
        <v>76.300000000000011</v>
      </c>
    </row>
    <row r="45" spans="1:18">
      <c r="A45" s="95" t="s">
        <v>173</v>
      </c>
      <c r="B45" s="95"/>
      <c r="C45" s="93" t="s">
        <v>200</v>
      </c>
      <c r="D45" s="94"/>
      <c r="E45" s="75" t="s">
        <v>183</v>
      </c>
      <c r="F45" s="76"/>
      <c r="G45" s="20">
        <f>COUNTIF(I6:I34,"A1")</f>
        <v>3</v>
      </c>
      <c r="H45" s="20">
        <f>COUNTIF(I6:I34,"A2")</f>
        <v>3</v>
      </c>
      <c r="I45" s="20">
        <f>COUNTIF(I6:I34,"B1")</f>
        <v>6</v>
      </c>
      <c r="J45" s="20">
        <f>COUNTIF(I6:I34,"B2")</f>
        <v>6</v>
      </c>
      <c r="K45" s="20">
        <f>COUNTIF(I6:I34,"C1")</f>
        <v>3</v>
      </c>
      <c r="L45" s="20">
        <f>COUNTIF(I6:I34,"C2")</f>
        <v>7</v>
      </c>
      <c r="M45" s="20">
        <f>COUNTIF(I6:I34,"D1")</f>
        <v>1</v>
      </c>
      <c r="N45" s="20">
        <f>COUNTIF(I6:I34,"D2")</f>
        <v>0</v>
      </c>
      <c r="O45" s="20">
        <f>COUNTIF(I6:I34,"E")</f>
        <v>0</v>
      </c>
      <c r="P45" s="20">
        <f t="shared" si="4"/>
        <v>29</v>
      </c>
      <c r="Q45" s="20">
        <f t="shared" si="5"/>
        <v>146</v>
      </c>
      <c r="R45" s="20">
        <f t="shared" si="6"/>
        <v>62.94</v>
      </c>
    </row>
    <row r="46" spans="1:18">
      <c r="A46" s="95" t="s">
        <v>174</v>
      </c>
      <c r="B46" s="95"/>
      <c r="C46" s="93" t="s">
        <v>202</v>
      </c>
      <c r="D46" s="94"/>
      <c r="E46" s="75" t="s">
        <v>184</v>
      </c>
      <c r="F46" s="76"/>
      <c r="G46" s="20">
        <f>COUNTIF(K6:K34,"A1")</f>
        <v>0</v>
      </c>
      <c r="H46" s="20">
        <f>COUNTIF(K6:K34,"A2")</f>
        <v>6</v>
      </c>
      <c r="I46" s="20">
        <f>COUNTIF(K6:K34,"B1")</f>
        <v>7</v>
      </c>
      <c r="J46" s="20">
        <f>COUNTIF(K6:K34,"B2")</f>
        <v>4</v>
      </c>
      <c r="K46" s="20">
        <f>COUNTIF(K6:K34,"C1")</f>
        <v>8</v>
      </c>
      <c r="L46" s="20">
        <f>COUNTIF(K6:K34,"C2")</f>
        <v>3</v>
      </c>
      <c r="M46" s="20">
        <f>COUNTIF(K6:K34,"D1")</f>
        <v>1</v>
      </c>
      <c r="N46" s="20">
        <f>COUNTIF(K6:K34,"D2")</f>
        <v>0</v>
      </c>
      <c r="O46" s="20">
        <f>COUNTIF(K6:K34,"E")</f>
        <v>0</v>
      </c>
      <c r="P46" s="20">
        <f t="shared" si="4"/>
        <v>29</v>
      </c>
      <c r="Q46" s="20">
        <f t="shared" si="5"/>
        <v>147</v>
      </c>
      <c r="R46" s="20">
        <f t="shared" si="6"/>
        <v>63.37</v>
      </c>
    </row>
    <row r="47" spans="1:18">
      <c r="A47" s="95" t="s">
        <v>175</v>
      </c>
      <c r="B47" s="95"/>
      <c r="C47" s="93" t="s">
        <v>203</v>
      </c>
      <c r="D47" s="94"/>
      <c r="E47" s="75" t="s">
        <v>212</v>
      </c>
      <c r="F47" s="76"/>
      <c r="G47" s="20">
        <f>COUNTIF(M6:M34,"A1")</f>
        <v>4</v>
      </c>
      <c r="H47" s="20">
        <f>COUNTIF(M6:M34,"A2")</f>
        <v>5</v>
      </c>
      <c r="I47" s="20">
        <f>COUNTIF(M6:M34,"B1")</f>
        <v>9</v>
      </c>
      <c r="J47" s="20">
        <f>COUNTIF(M6:M34,"B2")</f>
        <v>3</v>
      </c>
      <c r="K47" s="20">
        <f>COUNTIF(M6:M34,"C1")</f>
        <v>4</v>
      </c>
      <c r="L47" s="20">
        <f>COUNTIF(M6:M34,"C2")</f>
        <v>4</v>
      </c>
      <c r="M47" s="20">
        <f>COUNTIF(M6:M34,"D1")</f>
        <v>0</v>
      </c>
      <c r="N47" s="20">
        <f>COUNTIF(M6:M34,"D2")</f>
        <v>0</v>
      </c>
      <c r="O47" s="20">
        <f>COUNTIF(M6:M34,"E")</f>
        <v>0</v>
      </c>
      <c r="P47" s="20">
        <f t="shared" si="4"/>
        <v>29</v>
      </c>
      <c r="Q47" s="20">
        <f t="shared" si="5"/>
        <v>164</v>
      </c>
      <c r="R47" s="20">
        <f t="shared" si="6"/>
        <v>70.690000000000012</v>
      </c>
    </row>
    <row r="48" spans="1:18">
      <c r="A48" s="95" t="s">
        <v>176</v>
      </c>
      <c r="B48" s="95"/>
      <c r="C48" s="93" t="s">
        <v>209</v>
      </c>
      <c r="D48" s="94"/>
      <c r="E48" s="75" t="s">
        <v>211</v>
      </c>
      <c r="F48" s="76"/>
      <c r="G48" s="20">
        <f>COUNTIF(O6:O34,"A1")</f>
        <v>1</v>
      </c>
      <c r="H48" s="20">
        <f>COUNTIF(O6:O34,"A2")</f>
        <v>2</v>
      </c>
      <c r="I48" s="20">
        <f>COUNTIF(O6:O34,"B1")</f>
        <v>9</v>
      </c>
      <c r="J48" s="20">
        <f>COUNTIF(O6:O34,"B2")</f>
        <v>9</v>
      </c>
      <c r="K48" s="20">
        <f>COUNTIF(O6:O34,"C1")</f>
        <v>2</v>
      </c>
      <c r="L48" s="20">
        <f>COUNTIF(O6:O34,"C2")</f>
        <v>6</v>
      </c>
      <c r="M48" s="20">
        <f>COUNTIF(O6:O34,"D1")</f>
        <v>0</v>
      </c>
      <c r="N48" s="20">
        <f>COUNTIF(O6:O34,"D2")</f>
        <v>0</v>
      </c>
      <c r="O48" s="20">
        <f>COUNTIF(O6:O34,"E")</f>
        <v>0</v>
      </c>
      <c r="P48" s="20">
        <f t="shared" si="4"/>
        <v>29</v>
      </c>
      <c r="Q48" s="20">
        <f t="shared" si="5"/>
        <v>147</v>
      </c>
      <c r="R48" s="20">
        <f t="shared" si="6"/>
        <v>63.37</v>
      </c>
    </row>
    <row r="49" spans="1:18">
      <c r="A49" s="74"/>
      <c r="B49" s="74"/>
    </row>
    <row r="50" spans="1:18" ht="15.75">
      <c r="A50" s="70" t="s">
        <v>186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23"/>
      <c r="Q50" s="23"/>
      <c r="R50" s="23"/>
    </row>
    <row r="51" spans="1:18">
      <c r="A51" s="73" t="s">
        <v>187</v>
      </c>
      <c r="B51" s="73"/>
      <c r="C51" s="73"/>
      <c r="D51" s="73" t="s">
        <v>188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25"/>
      <c r="Q51" s="25"/>
      <c r="R51" s="25"/>
    </row>
    <row r="52" spans="1:18">
      <c r="A52" s="73"/>
      <c r="B52" s="73"/>
      <c r="C52" s="73"/>
      <c r="D52" s="73" t="s">
        <v>172</v>
      </c>
      <c r="E52" s="73"/>
      <c r="F52" s="73" t="s">
        <v>171</v>
      </c>
      <c r="G52" s="73"/>
      <c r="H52" s="73" t="s">
        <v>173</v>
      </c>
      <c r="I52" s="73"/>
      <c r="J52" s="73" t="s">
        <v>174</v>
      </c>
      <c r="K52" s="73"/>
      <c r="L52" s="73" t="s">
        <v>189</v>
      </c>
      <c r="M52" s="73"/>
      <c r="N52" s="73" t="s">
        <v>176</v>
      </c>
      <c r="O52" s="73"/>
      <c r="P52" s="25"/>
      <c r="Q52" s="25"/>
      <c r="R52" s="25"/>
    </row>
    <row r="53" spans="1:18">
      <c r="A53" s="73" t="s">
        <v>190</v>
      </c>
      <c r="B53" s="73"/>
      <c r="C53" s="73"/>
      <c r="D53" s="73">
        <f>COUNTIF(D6:D34,"&lt;44.99")</f>
        <v>0</v>
      </c>
      <c r="E53" s="73"/>
      <c r="F53" s="73">
        <f t="shared" ref="F53" si="7">COUNTIF(F6:F34,"&lt;44.99")</f>
        <v>0</v>
      </c>
      <c r="G53" s="73"/>
      <c r="H53" s="73">
        <f t="shared" ref="H53" si="8">COUNTIF(H6:H34,"&lt;44.99")</f>
        <v>2</v>
      </c>
      <c r="I53" s="73"/>
      <c r="J53" s="73">
        <f t="shared" ref="J53" si="9">COUNTIF(J6:J34,"&lt;44.99")</f>
        <v>2</v>
      </c>
      <c r="K53" s="73"/>
      <c r="L53" s="73">
        <f t="shared" ref="L53" si="10">COUNTIF(L6:L34,"&lt;44.99")</f>
        <v>0</v>
      </c>
      <c r="M53" s="73"/>
      <c r="N53" s="73">
        <f t="shared" ref="N53" si="11">COUNTIF(N6:N34,"&lt;44.99")</f>
        <v>0</v>
      </c>
      <c r="O53" s="73"/>
      <c r="P53" s="24"/>
      <c r="Q53" s="24"/>
      <c r="R53" s="24"/>
    </row>
    <row r="54" spans="1:18">
      <c r="A54" s="73" t="s">
        <v>191</v>
      </c>
      <c r="B54" s="73"/>
      <c r="C54" s="73"/>
      <c r="D54" s="73">
        <f>COUNTIF(D6:D34,"&lt;59.99")-D53</f>
        <v>0</v>
      </c>
      <c r="E54" s="73"/>
      <c r="F54" s="73">
        <f t="shared" ref="F54" si="12">COUNTIF(F6:F34,"&lt;59.99")-F53</f>
        <v>0</v>
      </c>
      <c r="G54" s="73"/>
      <c r="H54" s="73">
        <f t="shared" ref="H54" si="13">COUNTIF(H6:H34,"&lt;59.99")-H53</f>
        <v>9</v>
      </c>
      <c r="I54" s="73"/>
      <c r="J54" s="73">
        <f t="shared" ref="J54" si="14">COUNTIF(J6:J34,"&lt;59.99")-J53</f>
        <v>10</v>
      </c>
      <c r="K54" s="73"/>
      <c r="L54" s="73">
        <f t="shared" ref="L54" si="15">COUNTIF(L6:L34,"&lt;59.99")-L53</f>
        <v>0</v>
      </c>
      <c r="M54" s="73"/>
      <c r="N54" s="73">
        <f t="shared" ref="N54" si="16">COUNTIF(N6:N34,"&lt;59.99")-N53</f>
        <v>0</v>
      </c>
      <c r="O54" s="73"/>
      <c r="P54" s="24"/>
      <c r="Q54" s="24"/>
      <c r="R54" s="24"/>
    </row>
    <row r="55" spans="1:18">
      <c r="A55" s="73" t="s">
        <v>192</v>
      </c>
      <c r="B55" s="73"/>
      <c r="C55" s="73"/>
      <c r="D55" s="73">
        <f>COUNTIF(D6:D34,"&lt;74.99")-(D53+D54)</f>
        <v>5</v>
      </c>
      <c r="E55" s="73"/>
      <c r="F55" s="73">
        <f t="shared" ref="F55" si="17">COUNTIF(F6:F34,"&lt;74.99")-(F53+F54)</f>
        <v>13</v>
      </c>
      <c r="G55" s="73"/>
      <c r="H55" s="73">
        <f t="shared" ref="H55" si="18">COUNTIF(H6:H34,"&lt;74.99")-(H53+H54)</f>
        <v>8</v>
      </c>
      <c r="I55" s="73"/>
      <c r="J55" s="73">
        <f t="shared" ref="J55" si="19">COUNTIF(J6:J34,"&lt;74.99")-(J53+J54)</f>
        <v>11</v>
      </c>
      <c r="K55" s="73"/>
      <c r="L55" s="73">
        <f t="shared" ref="L55" si="20">COUNTIF(L6:L34,"&lt;74.99")-(L53+L54)</f>
        <v>8</v>
      </c>
      <c r="M55" s="73"/>
      <c r="N55" s="73">
        <f t="shared" ref="N55" si="21">COUNTIF(N6:N34,"&lt;74.99")-(N53+N54)</f>
        <v>8</v>
      </c>
      <c r="O55" s="73"/>
      <c r="P55" s="24"/>
      <c r="Q55" s="24"/>
      <c r="R55" s="24"/>
    </row>
    <row r="56" spans="1:18">
      <c r="A56" s="73" t="s">
        <v>193</v>
      </c>
      <c r="B56" s="73"/>
      <c r="C56" s="73"/>
      <c r="D56" s="73">
        <f>COUNTIF(D6:D34,"&lt;89.99")-(D53+D54+D55)</f>
        <v>18</v>
      </c>
      <c r="E56" s="73"/>
      <c r="F56" s="73">
        <f t="shared" ref="F56" si="22">COUNTIF(F6:F34,"&lt;89.99")-(F53+F54+F55)</f>
        <v>12</v>
      </c>
      <c r="G56" s="73"/>
      <c r="H56" s="73">
        <f t="shared" ref="H56" si="23">COUNTIF(H6:H34,"&lt;89.99")-(H53+H54+H55)</f>
        <v>6</v>
      </c>
      <c r="I56" s="73"/>
      <c r="J56" s="73">
        <f t="shared" ref="J56" si="24">COUNTIF(J6:J34,"&lt;89.99")-(J53+J54+J55)</f>
        <v>6</v>
      </c>
      <c r="K56" s="73"/>
      <c r="L56" s="73">
        <f t="shared" ref="L56" si="25">COUNTIF(L6:L34,"&lt;89.99")-(L53+L54+L55)</f>
        <v>15</v>
      </c>
      <c r="M56" s="73"/>
      <c r="N56" s="73">
        <f t="shared" ref="N56" si="26">COUNTIF(N6:N34,"&lt;89.99")-(N53+N54+N55)</f>
        <v>20</v>
      </c>
      <c r="O56" s="73"/>
      <c r="P56" s="24"/>
      <c r="Q56" s="24"/>
      <c r="R56" s="24"/>
    </row>
    <row r="57" spans="1:18">
      <c r="A57" s="73" t="s">
        <v>194</v>
      </c>
      <c r="B57" s="73"/>
      <c r="C57" s="73"/>
      <c r="D57" s="73">
        <f>COUNTIF(D6:D34,"&gt;=90")</f>
        <v>6</v>
      </c>
      <c r="E57" s="73"/>
      <c r="F57" s="73">
        <f t="shared" ref="F57" si="27">COUNTIF(F6:F34,"&gt;=90")</f>
        <v>4</v>
      </c>
      <c r="G57" s="73"/>
      <c r="H57" s="73">
        <f t="shared" ref="H57" si="28">COUNTIF(H6:H34,"&gt;=90")</f>
        <v>4</v>
      </c>
      <c r="I57" s="73"/>
      <c r="J57" s="73">
        <f t="shared" ref="J57" si="29">COUNTIF(J6:J34,"&gt;=90")</f>
        <v>0</v>
      </c>
      <c r="K57" s="73"/>
      <c r="L57" s="73">
        <f t="shared" ref="L57" si="30">COUNTIF(L6:L34,"&gt;=90")</f>
        <v>6</v>
      </c>
      <c r="M57" s="73"/>
      <c r="N57" s="73">
        <f t="shared" ref="N57" si="31">COUNTIF(N6:N34,"&gt;=90")</f>
        <v>1</v>
      </c>
      <c r="O57" s="73"/>
      <c r="P57" s="24"/>
      <c r="Q57" s="24"/>
      <c r="R57" s="24"/>
    </row>
    <row r="58" spans="1:18">
      <c r="A58" s="73" t="s">
        <v>143</v>
      </c>
      <c r="B58" s="73"/>
      <c r="C58" s="73"/>
      <c r="D58" s="73">
        <f>D53+D54+D55+D56+D57</f>
        <v>29</v>
      </c>
      <c r="E58" s="73"/>
      <c r="F58" s="73">
        <f t="shared" ref="F58" si="32">F53+F54+F55+F56+F57</f>
        <v>29</v>
      </c>
      <c r="G58" s="73"/>
      <c r="H58" s="73">
        <f t="shared" ref="H58" si="33">H53+H54+H55+H56+H57</f>
        <v>29</v>
      </c>
      <c r="I58" s="73"/>
      <c r="J58" s="73">
        <f t="shared" ref="J58" si="34">J53+J54+J55+J56+J57</f>
        <v>29</v>
      </c>
      <c r="K58" s="73"/>
      <c r="L58" s="73">
        <f t="shared" ref="L58" si="35">L53+L54+L55+L56+L57</f>
        <v>29</v>
      </c>
      <c r="M58" s="73"/>
      <c r="N58" s="73">
        <f t="shared" ref="N58" si="36">N53+N54+N55+N56+N57</f>
        <v>29</v>
      </c>
      <c r="O58" s="73"/>
    </row>
  </sheetData>
  <mergeCells count="111">
    <mergeCell ref="L4:M4"/>
    <mergeCell ref="N4:O4"/>
    <mergeCell ref="Q4:Q5"/>
    <mergeCell ref="R4:R5"/>
    <mergeCell ref="A1:Q1"/>
    <mergeCell ref="A2:Q2"/>
    <mergeCell ref="A3:Q3"/>
    <mergeCell ref="A4:A5"/>
    <mergeCell ref="B4:B5"/>
    <mergeCell ref="C4:C5"/>
    <mergeCell ref="D4:E4"/>
    <mergeCell ref="F4:G4"/>
    <mergeCell ref="H4:I4"/>
    <mergeCell ref="J4:K4"/>
    <mergeCell ref="L35:M35"/>
    <mergeCell ref="N35:O35"/>
    <mergeCell ref="A36:C36"/>
    <mergeCell ref="D36:E36"/>
    <mergeCell ref="F36:G36"/>
    <mergeCell ref="H36:I36"/>
    <mergeCell ref="J36:K36"/>
    <mergeCell ref="L36:M36"/>
    <mergeCell ref="N36:O36"/>
    <mergeCell ref="A35:C35"/>
    <mergeCell ref="D35:E35"/>
    <mergeCell ref="F35:G35"/>
    <mergeCell ref="H35:I35"/>
    <mergeCell ref="J35:K35"/>
    <mergeCell ref="A42:B42"/>
    <mergeCell ref="C42:D42"/>
    <mergeCell ref="E42:F42"/>
    <mergeCell ref="A43:B43"/>
    <mergeCell ref="C43:D43"/>
    <mergeCell ref="E43:F43"/>
    <mergeCell ref="L37:M37"/>
    <mergeCell ref="N37:O37"/>
    <mergeCell ref="A39:R39"/>
    <mergeCell ref="A40:R40"/>
    <mergeCell ref="A41:R41"/>
    <mergeCell ref="A37:C37"/>
    <mergeCell ref="D37:E37"/>
    <mergeCell ref="F37:G37"/>
    <mergeCell ref="H37:I37"/>
    <mergeCell ref="J37:K37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51:C52"/>
    <mergeCell ref="D51:O51"/>
    <mergeCell ref="D52:E52"/>
    <mergeCell ref="F52:G52"/>
    <mergeCell ref="H52:I52"/>
    <mergeCell ref="J52:K52"/>
    <mergeCell ref="L52:M52"/>
    <mergeCell ref="N52:O52"/>
    <mergeCell ref="A48:B48"/>
    <mergeCell ref="C48:D48"/>
    <mergeCell ref="E48:F48"/>
    <mergeCell ref="A49:B49"/>
    <mergeCell ref="A50:O50"/>
    <mergeCell ref="L53:M53"/>
    <mergeCell ref="N53:O53"/>
    <mergeCell ref="A54:C54"/>
    <mergeCell ref="D54:E54"/>
    <mergeCell ref="F54:G54"/>
    <mergeCell ref="H54:I54"/>
    <mergeCell ref="J54:K54"/>
    <mergeCell ref="L54:M54"/>
    <mergeCell ref="N54:O54"/>
    <mergeCell ref="A53:C53"/>
    <mergeCell ref="D53:E53"/>
    <mergeCell ref="F53:G53"/>
    <mergeCell ref="H53:I53"/>
    <mergeCell ref="J53:K53"/>
    <mergeCell ref="L55:M55"/>
    <mergeCell ref="N55:O55"/>
    <mergeCell ref="A56:C56"/>
    <mergeCell ref="D56:E56"/>
    <mergeCell ref="F56:G56"/>
    <mergeCell ref="H56:I56"/>
    <mergeCell ref="J56:K56"/>
    <mergeCell ref="L56:M56"/>
    <mergeCell ref="N56:O56"/>
    <mergeCell ref="A55:C55"/>
    <mergeCell ref="D55:E55"/>
    <mergeCell ref="F55:G55"/>
    <mergeCell ref="H55:I55"/>
    <mergeCell ref="J55:K55"/>
    <mergeCell ref="L57:M57"/>
    <mergeCell ref="N57:O57"/>
    <mergeCell ref="A58:C58"/>
    <mergeCell ref="D58:E58"/>
    <mergeCell ref="F58:G58"/>
    <mergeCell ref="H58:I58"/>
    <mergeCell ref="J58:K58"/>
    <mergeCell ref="L58:M58"/>
    <mergeCell ref="N58:O58"/>
    <mergeCell ref="A57:C57"/>
    <mergeCell ref="D57:E57"/>
    <mergeCell ref="F57:G57"/>
    <mergeCell ref="H57:I57"/>
    <mergeCell ref="J57:K57"/>
  </mergeCells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7"/>
  <sheetViews>
    <sheetView topLeftCell="A40" workbookViewId="0">
      <selection activeCell="H52" sqref="H52:I52"/>
    </sheetView>
  </sheetViews>
  <sheetFormatPr defaultRowHeight="15"/>
  <cols>
    <col min="1" max="1" width="8.85546875" customWidth="1"/>
    <col min="2" max="2" width="2.85546875" customWidth="1"/>
    <col min="3" max="3" width="17.42578125" customWidth="1"/>
    <col min="4" max="15" width="3.85546875" customWidth="1"/>
    <col min="16" max="16" width="6.42578125" customWidth="1"/>
    <col min="17" max="17" width="6.5703125" customWidth="1"/>
    <col min="18" max="18" width="6" customWidth="1"/>
  </cols>
  <sheetData>
    <row r="1" spans="1:18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ht="18.75">
      <c r="A2" s="59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8" ht="18.75">
      <c r="A3" s="68" t="s">
        <v>162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8" ht="30.75" customHeight="1">
      <c r="A4" s="60" t="s">
        <v>2</v>
      </c>
      <c r="B4" s="61" t="s">
        <v>3</v>
      </c>
      <c r="C4" s="60" t="s">
        <v>4</v>
      </c>
      <c r="D4" s="63" t="s">
        <v>149</v>
      </c>
      <c r="E4" s="64"/>
      <c r="F4" s="63" t="s">
        <v>145</v>
      </c>
      <c r="G4" s="64"/>
      <c r="H4" s="63" t="s">
        <v>146</v>
      </c>
      <c r="I4" s="64"/>
      <c r="J4" s="63" t="s">
        <v>147</v>
      </c>
      <c r="K4" s="64"/>
      <c r="L4" s="63" t="s">
        <v>148</v>
      </c>
      <c r="M4" s="64"/>
      <c r="N4" s="65" t="s">
        <v>150</v>
      </c>
      <c r="O4" s="66"/>
      <c r="P4" s="3" t="s">
        <v>139</v>
      </c>
      <c r="Q4" s="61" t="s">
        <v>140</v>
      </c>
      <c r="R4" s="60" t="s">
        <v>6</v>
      </c>
    </row>
    <row r="5" spans="1:18">
      <c r="A5" s="60"/>
      <c r="B5" s="62"/>
      <c r="C5" s="60"/>
      <c r="D5" s="3" t="s">
        <v>144</v>
      </c>
      <c r="E5" s="3" t="s">
        <v>7</v>
      </c>
      <c r="F5" s="3" t="s">
        <v>144</v>
      </c>
      <c r="G5" s="3" t="s">
        <v>7</v>
      </c>
      <c r="H5" s="3" t="s">
        <v>144</v>
      </c>
      <c r="I5" s="3" t="s">
        <v>7</v>
      </c>
      <c r="J5" s="3" t="s">
        <v>144</v>
      </c>
      <c r="K5" s="3" t="s">
        <v>7</v>
      </c>
      <c r="L5" s="3" t="s">
        <v>144</v>
      </c>
      <c r="M5" s="3" t="s">
        <v>7</v>
      </c>
      <c r="N5" s="3" t="s">
        <v>144</v>
      </c>
      <c r="O5" s="3" t="s">
        <v>7</v>
      </c>
      <c r="P5" s="3">
        <v>600</v>
      </c>
      <c r="Q5" s="62"/>
      <c r="R5" s="60"/>
    </row>
    <row r="6" spans="1:18">
      <c r="A6" s="4">
        <v>12165939</v>
      </c>
      <c r="B6" s="4" t="s">
        <v>8</v>
      </c>
      <c r="C6" s="5" t="s">
        <v>106</v>
      </c>
      <c r="D6" s="4">
        <v>96</v>
      </c>
      <c r="E6" s="4" t="s">
        <v>15</v>
      </c>
      <c r="F6" s="4">
        <v>95</v>
      </c>
      <c r="G6" s="4" t="s">
        <v>15</v>
      </c>
      <c r="H6" s="4">
        <v>97</v>
      </c>
      <c r="I6" s="4" t="s">
        <v>15</v>
      </c>
      <c r="J6" s="4">
        <v>97</v>
      </c>
      <c r="K6" s="4" t="s">
        <v>15</v>
      </c>
      <c r="L6" s="4">
        <v>98</v>
      </c>
      <c r="M6" s="4" t="s">
        <v>15</v>
      </c>
      <c r="N6" s="4">
        <v>92</v>
      </c>
      <c r="O6" s="4" t="s">
        <v>11</v>
      </c>
      <c r="P6" s="4">
        <f t="shared" ref="P6:P33" si="0">D6+F6+H6+J6+L6+N6</f>
        <v>575</v>
      </c>
      <c r="Q6" s="4">
        <f t="shared" ref="Q6:Q33" si="1">ROUNDUP(P6/6,2)</f>
        <v>95.84</v>
      </c>
      <c r="R6" s="8" t="s">
        <v>13</v>
      </c>
    </row>
    <row r="7" spans="1:18">
      <c r="A7" s="4">
        <v>12165940</v>
      </c>
      <c r="B7" s="4" t="s">
        <v>8</v>
      </c>
      <c r="C7" s="5" t="s">
        <v>107</v>
      </c>
      <c r="D7" s="4">
        <v>88</v>
      </c>
      <c r="E7" s="4" t="s">
        <v>11</v>
      </c>
      <c r="F7" s="4">
        <v>95</v>
      </c>
      <c r="G7" s="4" t="s">
        <v>15</v>
      </c>
      <c r="H7" s="4">
        <v>90</v>
      </c>
      <c r="I7" s="4" t="s">
        <v>11</v>
      </c>
      <c r="J7" s="4">
        <v>90</v>
      </c>
      <c r="K7" s="4" t="s">
        <v>15</v>
      </c>
      <c r="L7" s="4">
        <v>97</v>
      </c>
      <c r="M7" s="4" t="s">
        <v>15</v>
      </c>
      <c r="N7" s="4">
        <v>85</v>
      </c>
      <c r="O7" s="4" t="s">
        <v>12</v>
      </c>
      <c r="P7" s="4">
        <f t="shared" si="0"/>
        <v>545</v>
      </c>
      <c r="Q7" s="4">
        <f t="shared" si="1"/>
        <v>90.84</v>
      </c>
      <c r="R7" s="8" t="s">
        <v>13</v>
      </c>
    </row>
    <row r="8" spans="1:18">
      <c r="A8" s="4">
        <v>12165941</v>
      </c>
      <c r="B8" s="4" t="s">
        <v>8</v>
      </c>
      <c r="C8" s="5" t="s">
        <v>108</v>
      </c>
      <c r="D8" s="4">
        <v>79</v>
      </c>
      <c r="E8" s="4" t="s">
        <v>20</v>
      </c>
      <c r="F8" s="4">
        <v>74</v>
      </c>
      <c r="G8" s="4" t="s">
        <v>10</v>
      </c>
      <c r="H8" s="4">
        <v>74</v>
      </c>
      <c r="I8" s="4" t="s">
        <v>12</v>
      </c>
      <c r="J8" s="4">
        <v>64</v>
      </c>
      <c r="K8" s="4" t="s">
        <v>20</v>
      </c>
      <c r="L8" s="4">
        <v>77</v>
      </c>
      <c r="M8" s="4" t="s">
        <v>20</v>
      </c>
      <c r="N8" s="4">
        <v>76</v>
      </c>
      <c r="O8" s="4" t="s">
        <v>10</v>
      </c>
      <c r="P8" s="4">
        <f t="shared" si="0"/>
        <v>444</v>
      </c>
      <c r="Q8" s="4">
        <f t="shared" si="1"/>
        <v>74</v>
      </c>
      <c r="R8" s="8" t="s">
        <v>13</v>
      </c>
    </row>
    <row r="9" spans="1:18">
      <c r="A9" s="4">
        <v>12165942</v>
      </c>
      <c r="B9" s="4" t="s">
        <v>8</v>
      </c>
      <c r="C9" s="5" t="s">
        <v>109</v>
      </c>
      <c r="D9" s="4">
        <v>94</v>
      </c>
      <c r="E9" s="4" t="s">
        <v>15</v>
      </c>
      <c r="F9" s="4">
        <v>89</v>
      </c>
      <c r="G9" s="4" t="s">
        <v>11</v>
      </c>
      <c r="H9" s="4">
        <v>72</v>
      </c>
      <c r="I9" s="4" t="s">
        <v>12</v>
      </c>
      <c r="J9" s="4">
        <v>79</v>
      </c>
      <c r="K9" s="4" t="s">
        <v>11</v>
      </c>
      <c r="L9" s="4">
        <v>85</v>
      </c>
      <c r="M9" s="4" t="s">
        <v>12</v>
      </c>
      <c r="N9" s="4">
        <v>69</v>
      </c>
      <c r="O9" s="4" t="s">
        <v>22</v>
      </c>
      <c r="P9" s="4">
        <f t="shared" si="0"/>
        <v>488</v>
      </c>
      <c r="Q9" s="4">
        <f t="shared" si="1"/>
        <v>81.34</v>
      </c>
      <c r="R9" s="8" t="s">
        <v>13</v>
      </c>
    </row>
    <row r="10" spans="1:18">
      <c r="A10" s="4">
        <v>12165943</v>
      </c>
      <c r="B10" s="4" t="s">
        <v>8</v>
      </c>
      <c r="C10" s="5" t="s">
        <v>110</v>
      </c>
      <c r="D10" s="4">
        <v>83</v>
      </c>
      <c r="E10" s="4" t="s">
        <v>12</v>
      </c>
      <c r="F10" s="4">
        <v>79</v>
      </c>
      <c r="G10" s="4" t="s">
        <v>20</v>
      </c>
      <c r="H10" s="4">
        <v>45</v>
      </c>
      <c r="I10" s="4" t="s">
        <v>22</v>
      </c>
      <c r="J10" s="4">
        <v>47</v>
      </c>
      <c r="K10" s="4" t="s">
        <v>22</v>
      </c>
      <c r="L10" s="4">
        <v>76</v>
      </c>
      <c r="M10" s="4" t="s">
        <v>20</v>
      </c>
      <c r="N10" s="4">
        <v>67</v>
      </c>
      <c r="O10" s="4" t="s">
        <v>22</v>
      </c>
      <c r="P10" s="4">
        <f t="shared" si="0"/>
        <v>397</v>
      </c>
      <c r="Q10" s="4">
        <f t="shared" si="1"/>
        <v>66.17</v>
      </c>
      <c r="R10" s="8" t="s">
        <v>13</v>
      </c>
    </row>
    <row r="11" spans="1:18">
      <c r="A11" s="4">
        <v>12165944</v>
      </c>
      <c r="B11" s="4" t="s">
        <v>8</v>
      </c>
      <c r="C11" s="5" t="s">
        <v>111</v>
      </c>
      <c r="D11" s="4">
        <v>93</v>
      </c>
      <c r="E11" s="4" t="s">
        <v>15</v>
      </c>
      <c r="F11" s="4">
        <v>84</v>
      </c>
      <c r="G11" s="4" t="s">
        <v>12</v>
      </c>
      <c r="H11" s="4">
        <v>86</v>
      </c>
      <c r="I11" s="4" t="s">
        <v>11</v>
      </c>
      <c r="J11" s="4">
        <v>79</v>
      </c>
      <c r="K11" s="4" t="s">
        <v>11</v>
      </c>
      <c r="L11" s="4">
        <v>95</v>
      </c>
      <c r="M11" s="4" t="s">
        <v>15</v>
      </c>
      <c r="N11" s="4">
        <v>76</v>
      </c>
      <c r="O11" s="4" t="s">
        <v>10</v>
      </c>
      <c r="P11" s="4">
        <f t="shared" si="0"/>
        <v>513</v>
      </c>
      <c r="Q11" s="4">
        <f t="shared" si="1"/>
        <v>85.5</v>
      </c>
      <c r="R11" s="8" t="s">
        <v>13</v>
      </c>
    </row>
    <row r="12" spans="1:18">
      <c r="A12" s="4">
        <v>12165945</v>
      </c>
      <c r="B12" s="4" t="s">
        <v>8</v>
      </c>
      <c r="C12" s="5" t="s">
        <v>112</v>
      </c>
      <c r="D12" s="4">
        <v>89</v>
      </c>
      <c r="E12" s="4" t="s">
        <v>11</v>
      </c>
      <c r="F12" s="4">
        <v>90</v>
      </c>
      <c r="G12" s="4" t="s">
        <v>11</v>
      </c>
      <c r="H12" s="4">
        <v>51</v>
      </c>
      <c r="I12" s="4" t="s">
        <v>10</v>
      </c>
      <c r="J12" s="4">
        <v>62</v>
      </c>
      <c r="K12" s="4" t="s">
        <v>20</v>
      </c>
      <c r="L12" s="4">
        <v>93</v>
      </c>
      <c r="M12" s="4" t="s">
        <v>11</v>
      </c>
      <c r="N12" s="4">
        <v>81</v>
      </c>
      <c r="O12" s="4" t="s">
        <v>20</v>
      </c>
      <c r="P12" s="4">
        <f t="shared" si="0"/>
        <v>466</v>
      </c>
      <c r="Q12" s="4">
        <f t="shared" si="1"/>
        <v>77.67</v>
      </c>
      <c r="R12" s="8" t="s">
        <v>13</v>
      </c>
    </row>
    <row r="13" spans="1:18">
      <c r="A13" s="4">
        <v>12165946</v>
      </c>
      <c r="B13" s="4" t="s">
        <v>8</v>
      </c>
      <c r="C13" s="5" t="s">
        <v>113</v>
      </c>
      <c r="D13" s="4">
        <v>92</v>
      </c>
      <c r="E13" s="4" t="s">
        <v>15</v>
      </c>
      <c r="F13" s="4">
        <v>91</v>
      </c>
      <c r="G13" s="4" t="s">
        <v>11</v>
      </c>
      <c r="H13" s="4">
        <v>91</v>
      </c>
      <c r="I13" s="4" t="s">
        <v>15</v>
      </c>
      <c r="J13" s="4">
        <v>83</v>
      </c>
      <c r="K13" s="4" t="s">
        <v>11</v>
      </c>
      <c r="L13" s="4">
        <v>95</v>
      </c>
      <c r="M13" s="4" t="s">
        <v>15</v>
      </c>
      <c r="N13" s="4">
        <v>82</v>
      </c>
      <c r="O13" s="4" t="s">
        <v>20</v>
      </c>
      <c r="P13" s="4">
        <f t="shared" si="0"/>
        <v>534</v>
      </c>
      <c r="Q13" s="4">
        <f t="shared" si="1"/>
        <v>89</v>
      </c>
      <c r="R13" s="8" t="s">
        <v>13</v>
      </c>
    </row>
    <row r="14" spans="1:18">
      <c r="A14" s="4">
        <v>12165947</v>
      </c>
      <c r="B14" s="4" t="s">
        <v>23</v>
      </c>
      <c r="C14" s="5" t="s">
        <v>114</v>
      </c>
      <c r="D14" s="4">
        <v>70</v>
      </c>
      <c r="E14" s="4" t="s">
        <v>10</v>
      </c>
      <c r="F14" s="4">
        <v>75</v>
      </c>
      <c r="G14" s="4" t="s">
        <v>10</v>
      </c>
      <c r="H14" s="4">
        <v>64</v>
      </c>
      <c r="I14" s="4" t="s">
        <v>20</v>
      </c>
      <c r="J14" s="4">
        <v>53</v>
      </c>
      <c r="K14" s="4" t="s">
        <v>10</v>
      </c>
      <c r="L14" s="4">
        <v>82</v>
      </c>
      <c r="M14" s="4" t="s">
        <v>12</v>
      </c>
      <c r="N14" s="4">
        <v>61</v>
      </c>
      <c r="O14" s="4" t="s">
        <v>25</v>
      </c>
      <c r="P14" s="4">
        <f t="shared" si="0"/>
        <v>405</v>
      </c>
      <c r="Q14" s="4">
        <f t="shared" si="1"/>
        <v>67.5</v>
      </c>
      <c r="R14" s="8" t="s">
        <v>13</v>
      </c>
    </row>
    <row r="15" spans="1:18">
      <c r="A15" s="4">
        <v>12165948</v>
      </c>
      <c r="B15" s="4" t="s">
        <v>23</v>
      </c>
      <c r="C15" s="5" t="s">
        <v>115</v>
      </c>
      <c r="D15" s="4">
        <v>51</v>
      </c>
      <c r="E15" s="4" t="s">
        <v>32</v>
      </c>
      <c r="F15" s="4">
        <v>66</v>
      </c>
      <c r="G15" s="4" t="s">
        <v>22</v>
      </c>
      <c r="H15" s="4">
        <v>39</v>
      </c>
      <c r="I15" s="4" t="s">
        <v>25</v>
      </c>
      <c r="J15" s="4">
        <v>53</v>
      </c>
      <c r="K15" s="4" t="s">
        <v>10</v>
      </c>
      <c r="L15" s="4">
        <v>68</v>
      </c>
      <c r="M15" s="4" t="s">
        <v>10</v>
      </c>
      <c r="N15" s="4">
        <v>65</v>
      </c>
      <c r="O15" s="4" t="s">
        <v>22</v>
      </c>
      <c r="P15" s="4">
        <f t="shared" si="0"/>
        <v>342</v>
      </c>
      <c r="Q15" s="4">
        <f t="shared" si="1"/>
        <v>57</v>
      </c>
      <c r="R15" s="8" t="s">
        <v>13</v>
      </c>
    </row>
    <row r="16" spans="1:18">
      <c r="A16" s="4">
        <v>12165949</v>
      </c>
      <c r="B16" s="4" t="s">
        <v>23</v>
      </c>
      <c r="C16" s="5" t="s">
        <v>116</v>
      </c>
      <c r="D16" s="4">
        <v>80</v>
      </c>
      <c r="E16" s="4" t="s">
        <v>12</v>
      </c>
      <c r="F16" s="4">
        <v>81</v>
      </c>
      <c r="G16" s="4" t="s">
        <v>12</v>
      </c>
      <c r="H16" s="4">
        <v>57</v>
      </c>
      <c r="I16" s="4" t="s">
        <v>10</v>
      </c>
      <c r="J16" s="4">
        <v>55</v>
      </c>
      <c r="K16" s="4" t="s">
        <v>10</v>
      </c>
      <c r="L16" s="4">
        <v>90</v>
      </c>
      <c r="M16" s="4" t="s">
        <v>11</v>
      </c>
      <c r="N16" s="4">
        <v>72</v>
      </c>
      <c r="O16" s="4" t="s">
        <v>10</v>
      </c>
      <c r="P16" s="4">
        <f t="shared" si="0"/>
        <v>435</v>
      </c>
      <c r="Q16" s="4">
        <f t="shared" si="1"/>
        <v>72.5</v>
      </c>
      <c r="R16" s="8" t="s">
        <v>13</v>
      </c>
    </row>
    <row r="17" spans="1:18">
      <c r="A17" s="4">
        <v>12165950</v>
      </c>
      <c r="B17" s="4" t="s">
        <v>23</v>
      </c>
      <c r="C17" s="5" t="s">
        <v>117</v>
      </c>
      <c r="D17" s="4">
        <v>96</v>
      </c>
      <c r="E17" s="4" t="s">
        <v>15</v>
      </c>
      <c r="F17" s="4">
        <v>89</v>
      </c>
      <c r="G17" s="4" t="s">
        <v>11</v>
      </c>
      <c r="H17" s="4">
        <v>95</v>
      </c>
      <c r="I17" s="4" t="s">
        <v>15</v>
      </c>
      <c r="J17" s="4">
        <v>90</v>
      </c>
      <c r="K17" s="4" t="s">
        <v>15</v>
      </c>
      <c r="L17" s="4">
        <v>98</v>
      </c>
      <c r="M17" s="4" t="s">
        <v>15</v>
      </c>
      <c r="N17" s="4">
        <v>99</v>
      </c>
      <c r="O17" s="4" t="s">
        <v>15</v>
      </c>
      <c r="P17" s="4">
        <f t="shared" si="0"/>
        <v>567</v>
      </c>
      <c r="Q17" s="4">
        <f t="shared" si="1"/>
        <v>94.5</v>
      </c>
      <c r="R17" s="8" t="s">
        <v>13</v>
      </c>
    </row>
    <row r="18" spans="1:18">
      <c r="A18" s="4">
        <v>12165951</v>
      </c>
      <c r="B18" s="4" t="s">
        <v>23</v>
      </c>
      <c r="C18" s="5" t="s">
        <v>118</v>
      </c>
      <c r="D18" s="4">
        <v>86</v>
      </c>
      <c r="E18" s="4" t="s">
        <v>11</v>
      </c>
      <c r="F18" s="4">
        <v>90</v>
      </c>
      <c r="G18" s="4" t="s">
        <v>11</v>
      </c>
      <c r="H18" s="4">
        <v>86</v>
      </c>
      <c r="I18" s="4" t="s">
        <v>11</v>
      </c>
      <c r="J18" s="4">
        <v>76</v>
      </c>
      <c r="K18" s="4" t="s">
        <v>11</v>
      </c>
      <c r="L18" s="4">
        <v>93</v>
      </c>
      <c r="M18" s="4" t="s">
        <v>11</v>
      </c>
      <c r="N18" s="4">
        <v>74</v>
      </c>
      <c r="O18" s="4" t="s">
        <v>10</v>
      </c>
      <c r="P18" s="4">
        <f t="shared" si="0"/>
        <v>505</v>
      </c>
      <c r="Q18" s="4">
        <f t="shared" si="1"/>
        <v>84.17</v>
      </c>
      <c r="R18" s="8" t="s">
        <v>13</v>
      </c>
    </row>
    <row r="19" spans="1:18">
      <c r="A19" s="4">
        <v>12165952</v>
      </c>
      <c r="B19" s="4" t="s">
        <v>23</v>
      </c>
      <c r="C19" s="5" t="s">
        <v>119</v>
      </c>
      <c r="D19" s="4">
        <v>46</v>
      </c>
      <c r="E19" s="4" t="s">
        <v>32</v>
      </c>
      <c r="F19" s="4">
        <v>68</v>
      </c>
      <c r="G19" s="4" t="s">
        <v>22</v>
      </c>
      <c r="H19" s="4">
        <v>43</v>
      </c>
      <c r="I19" s="4" t="s">
        <v>22</v>
      </c>
      <c r="J19" s="4">
        <v>42</v>
      </c>
      <c r="K19" s="4" t="s">
        <v>22</v>
      </c>
      <c r="L19" s="4">
        <v>58</v>
      </c>
      <c r="M19" s="4" t="s">
        <v>25</v>
      </c>
      <c r="N19" s="4">
        <v>63</v>
      </c>
      <c r="O19" s="4" t="s">
        <v>25</v>
      </c>
      <c r="P19" s="4">
        <f t="shared" si="0"/>
        <v>320</v>
      </c>
      <c r="Q19" s="4">
        <f t="shared" si="1"/>
        <v>53.339999999999996</v>
      </c>
      <c r="R19" s="8" t="s">
        <v>13</v>
      </c>
    </row>
    <row r="20" spans="1:18">
      <c r="A20" s="4">
        <v>12165953</v>
      </c>
      <c r="B20" s="4" t="s">
        <v>23</v>
      </c>
      <c r="C20" s="5" t="s">
        <v>120</v>
      </c>
      <c r="D20" s="4">
        <v>78</v>
      </c>
      <c r="E20" s="4" t="s">
        <v>20</v>
      </c>
      <c r="F20" s="4">
        <v>65</v>
      </c>
      <c r="G20" s="4" t="s">
        <v>22</v>
      </c>
      <c r="H20" s="4">
        <v>57</v>
      </c>
      <c r="I20" s="4" t="s">
        <v>10</v>
      </c>
      <c r="J20" s="4">
        <v>48</v>
      </c>
      <c r="K20" s="4" t="s">
        <v>22</v>
      </c>
      <c r="L20" s="4">
        <v>84</v>
      </c>
      <c r="M20" s="4" t="s">
        <v>12</v>
      </c>
      <c r="N20" s="4">
        <v>68</v>
      </c>
      <c r="O20" s="4" t="s">
        <v>22</v>
      </c>
      <c r="P20" s="4">
        <f t="shared" si="0"/>
        <v>400</v>
      </c>
      <c r="Q20" s="4">
        <f t="shared" si="1"/>
        <v>66.67</v>
      </c>
      <c r="R20" s="8" t="s">
        <v>13</v>
      </c>
    </row>
    <row r="21" spans="1:18">
      <c r="A21" s="4">
        <v>12165954</v>
      </c>
      <c r="B21" s="4" t="s">
        <v>23</v>
      </c>
      <c r="C21" s="5" t="s">
        <v>121</v>
      </c>
      <c r="D21" s="4">
        <v>88</v>
      </c>
      <c r="E21" s="4" t="s">
        <v>11</v>
      </c>
      <c r="F21" s="4">
        <v>78</v>
      </c>
      <c r="G21" s="4" t="s">
        <v>20</v>
      </c>
      <c r="H21" s="4">
        <v>70</v>
      </c>
      <c r="I21" s="4" t="s">
        <v>12</v>
      </c>
      <c r="J21" s="4">
        <v>63</v>
      </c>
      <c r="K21" s="4" t="s">
        <v>20</v>
      </c>
      <c r="L21" s="4">
        <v>85</v>
      </c>
      <c r="M21" s="4" t="s">
        <v>12</v>
      </c>
      <c r="N21" s="4">
        <v>69</v>
      </c>
      <c r="O21" s="4" t="s">
        <v>22</v>
      </c>
      <c r="P21" s="4">
        <f t="shared" si="0"/>
        <v>453</v>
      </c>
      <c r="Q21" s="4">
        <f t="shared" si="1"/>
        <v>75.5</v>
      </c>
      <c r="R21" s="8" t="s">
        <v>13</v>
      </c>
    </row>
    <row r="22" spans="1:18">
      <c r="A22" s="4">
        <v>12165955</v>
      </c>
      <c r="B22" s="4" t="s">
        <v>23</v>
      </c>
      <c r="C22" s="5" t="s">
        <v>122</v>
      </c>
      <c r="D22" s="4">
        <v>84</v>
      </c>
      <c r="E22" s="4" t="s">
        <v>12</v>
      </c>
      <c r="F22" s="4">
        <v>92</v>
      </c>
      <c r="G22" s="4" t="s">
        <v>15</v>
      </c>
      <c r="H22" s="4">
        <v>76</v>
      </c>
      <c r="I22" s="4" t="s">
        <v>12</v>
      </c>
      <c r="J22" s="4">
        <v>68</v>
      </c>
      <c r="K22" s="4" t="s">
        <v>12</v>
      </c>
      <c r="L22" s="4">
        <v>94</v>
      </c>
      <c r="M22" s="4" t="s">
        <v>11</v>
      </c>
      <c r="N22" s="4">
        <v>72</v>
      </c>
      <c r="O22" s="4" t="s">
        <v>10</v>
      </c>
      <c r="P22" s="4">
        <f t="shared" si="0"/>
        <v>486</v>
      </c>
      <c r="Q22" s="4">
        <f t="shared" si="1"/>
        <v>81</v>
      </c>
      <c r="R22" s="8" t="s">
        <v>13</v>
      </c>
    </row>
    <row r="23" spans="1:18">
      <c r="A23" s="4">
        <v>12165956</v>
      </c>
      <c r="B23" s="4" t="s">
        <v>23</v>
      </c>
      <c r="C23" s="5" t="s">
        <v>123</v>
      </c>
      <c r="D23" s="4">
        <v>89</v>
      </c>
      <c r="E23" s="4" t="s">
        <v>11</v>
      </c>
      <c r="F23" s="4">
        <v>82</v>
      </c>
      <c r="G23" s="4" t="s">
        <v>12</v>
      </c>
      <c r="H23" s="4">
        <v>91</v>
      </c>
      <c r="I23" s="4" t="s">
        <v>15</v>
      </c>
      <c r="J23" s="4">
        <v>87</v>
      </c>
      <c r="K23" s="4" t="s">
        <v>15</v>
      </c>
      <c r="L23" s="4">
        <v>94</v>
      </c>
      <c r="M23" s="4" t="s">
        <v>11</v>
      </c>
      <c r="N23" s="4">
        <v>94</v>
      </c>
      <c r="O23" s="4" t="s">
        <v>15</v>
      </c>
      <c r="P23" s="4">
        <f t="shared" si="0"/>
        <v>537</v>
      </c>
      <c r="Q23" s="4">
        <f t="shared" si="1"/>
        <v>89.5</v>
      </c>
      <c r="R23" s="8" t="s">
        <v>13</v>
      </c>
    </row>
    <row r="24" spans="1:18">
      <c r="A24" s="4">
        <v>12165957</v>
      </c>
      <c r="B24" s="4" t="s">
        <v>23</v>
      </c>
      <c r="C24" s="5" t="s">
        <v>124</v>
      </c>
      <c r="D24" s="4">
        <v>58</v>
      </c>
      <c r="E24" s="4" t="s">
        <v>25</v>
      </c>
      <c r="F24" s="4">
        <v>65</v>
      </c>
      <c r="G24" s="4" t="s">
        <v>22</v>
      </c>
      <c r="H24" s="4">
        <v>71</v>
      </c>
      <c r="I24" s="4" t="s">
        <v>12</v>
      </c>
      <c r="J24" s="4">
        <v>46</v>
      </c>
      <c r="K24" s="4" t="s">
        <v>22</v>
      </c>
      <c r="L24" s="4">
        <v>63</v>
      </c>
      <c r="M24" s="4" t="s">
        <v>22</v>
      </c>
      <c r="N24" s="4">
        <v>64</v>
      </c>
      <c r="O24" s="4" t="s">
        <v>25</v>
      </c>
      <c r="P24" s="4">
        <f t="shared" si="0"/>
        <v>367</v>
      </c>
      <c r="Q24" s="4">
        <f t="shared" si="1"/>
        <v>61.169999999999995</v>
      </c>
      <c r="R24" s="8" t="s">
        <v>13</v>
      </c>
    </row>
    <row r="25" spans="1:18">
      <c r="A25" s="4">
        <v>12165958</v>
      </c>
      <c r="B25" s="4" t="s">
        <v>23</v>
      </c>
      <c r="C25" s="5" t="s">
        <v>125</v>
      </c>
      <c r="D25" s="4">
        <v>78</v>
      </c>
      <c r="E25" s="4" t="s">
        <v>20</v>
      </c>
      <c r="F25" s="4">
        <v>87</v>
      </c>
      <c r="G25" s="4" t="s">
        <v>11</v>
      </c>
      <c r="H25" s="4">
        <v>55</v>
      </c>
      <c r="I25" s="4" t="s">
        <v>10</v>
      </c>
      <c r="J25" s="4">
        <v>67</v>
      </c>
      <c r="K25" s="4" t="s">
        <v>12</v>
      </c>
      <c r="L25" s="4">
        <v>86</v>
      </c>
      <c r="M25" s="4" t="s">
        <v>12</v>
      </c>
      <c r="N25" s="4">
        <v>81</v>
      </c>
      <c r="O25" s="4" t="s">
        <v>20</v>
      </c>
      <c r="P25" s="4">
        <f t="shared" si="0"/>
        <v>454</v>
      </c>
      <c r="Q25" s="4">
        <f t="shared" si="1"/>
        <v>75.67</v>
      </c>
      <c r="R25" s="8" t="s">
        <v>13</v>
      </c>
    </row>
    <row r="26" spans="1:18">
      <c r="A26" s="4">
        <v>12165959</v>
      </c>
      <c r="B26" s="4" t="s">
        <v>23</v>
      </c>
      <c r="C26" s="5" t="s">
        <v>126</v>
      </c>
      <c r="D26" s="4">
        <v>75</v>
      </c>
      <c r="E26" s="4" t="s">
        <v>20</v>
      </c>
      <c r="F26" s="4">
        <v>80</v>
      </c>
      <c r="G26" s="4" t="s">
        <v>20</v>
      </c>
      <c r="H26" s="4">
        <v>60</v>
      </c>
      <c r="I26" s="4" t="s">
        <v>20</v>
      </c>
      <c r="J26" s="4">
        <v>53</v>
      </c>
      <c r="K26" s="4" t="s">
        <v>10</v>
      </c>
      <c r="L26" s="4">
        <v>81</v>
      </c>
      <c r="M26" s="4" t="s">
        <v>20</v>
      </c>
      <c r="N26" s="4">
        <v>73</v>
      </c>
      <c r="O26" s="4" t="s">
        <v>10</v>
      </c>
      <c r="P26" s="4">
        <f t="shared" si="0"/>
        <v>422</v>
      </c>
      <c r="Q26" s="4">
        <f t="shared" si="1"/>
        <v>70.34</v>
      </c>
      <c r="R26" s="8" t="s">
        <v>13</v>
      </c>
    </row>
    <row r="27" spans="1:18">
      <c r="A27" s="4">
        <v>12165960</v>
      </c>
      <c r="B27" s="4" t="s">
        <v>23</v>
      </c>
      <c r="C27" s="5" t="s">
        <v>127</v>
      </c>
      <c r="D27" s="4">
        <v>80</v>
      </c>
      <c r="E27" s="4" t="s">
        <v>12</v>
      </c>
      <c r="F27" s="4">
        <v>71</v>
      </c>
      <c r="G27" s="4" t="s">
        <v>10</v>
      </c>
      <c r="H27" s="4">
        <v>55</v>
      </c>
      <c r="I27" s="4" t="s">
        <v>10</v>
      </c>
      <c r="J27" s="4">
        <v>59</v>
      </c>
      <c r="K27" s="4" t="s">
        <v>20</v>
      </c>
      <c r="L27" s="4">
        <v>91</v>
      </c>
      <c r="M27" s="4" t="s">
        <v>11</v>
      </c>
      <c r="N27" s="4">
        <v>75</v>
      </c>
      <c r="O27" s="4" t="s">
        <v>10</v>
      </c>
      <c r="P27" s="4">
        <f t="shared" si="0"/>
        <v>431</v>
      </c>
      <c r="Q27" s="4">
        <f t="shared" si="1"/>
        <v>71.84</v>
      </c>
      <c r="R27" s="8" t="s">
        <v>13</v>
      </c>
    </row>
    <row r="28" spans="1:18">
      <c r="A28" s="4">
        <v>12165961</v>
      </c>
      <c r="B28" s="4" t="s">
        <v>23</v>
      </c>
      <c r="C28" s="5" t="s">
        <v>128</v>
      </c>
      <c r="D28" s="4">
        <v>93</v>
      </c>
      <c r="E28" s="4" t="s">
        <v>15</v>
      </c>
      <c r="F28" s="4">
        <v>90</v>
      </c>
      <c r="G28" s="4" t="s">
        <v>11</v>
      </c>
      <c r="H28" s="4">
        <v>84</v>
      </c>
      <c r="I28" s="4" t="s">
        <v>11</v>
      </c>
      <c r="J28" s="4">
        <v>72</v>
      </c>
      <c r="K28" s="4" t="s">
        <v>12</v>
      </c>
      <c r="L28" s="4">
        <v>94</v>
      </c>
      <c r="M28" s="4" t="s">
        <v>11</v>
      </c>
      <c r="N28" s="4">
        <v>94</v>
      </c>
      <c r="O28" s="4" t="s">
        <v>15</v>
      </c>
      <c r="P28" s="4">
        <f t="shared" si="0"/>
        <v>527</v>
      </c>
      <c r="Q28" s="4">
        <f t="shared" si="1"/>
        <v>87.84</v>
      </c>
      <c r="R28" s="8" t="s">
        <v>13</v>
      </c>
    </row>
    <row r="29" spans="1:18">
      <c r="A29" s="4">
        <v>12165962</v>
      </c>
      <c r="B29" s="4" t="s">
        <v>8</v>
      </c>
      <c r="C29" s="5" t="s">
        <v>129</v>
      </c>
      <c r="D29" s="4">
        <v>90</v>
      </c>
      <c r="E29" s="4" t="s">
        <v>11</v>
      </c>
      <c r="F29" s="4">
        <v>71</v>
      </c>
      <c r="G29" s="4" t="s">
        <v>10</v>
      </c>
      <c r="H29" s="4">
        <v>43</v>
      </c>
      <c r="I29" s="4" t="s">
        <v>22</v>
      </c>
      <c r="J29" s="4">
        <v>51</v>
      </c>
      <c r="K29" s="4" t="s">
        <v>10</v>
      </c>
      <c r="L29" s="4">
        <v>77</v>
      </c>
      <c r="M29" s="4" t="s">
        <v>20</v>
      </c>
      <c r="N29" s="4">
        <v>67</v>
      </c>
      <c r="O29" s="4" t="s">
        <v>22</v>
      </c>
      <c r="P29" s="4">
        <f t="shared" si="0"/>
        <v>399</v>
      </c>
      <c r="Q29" s="4">
        <f t="shared" si="1"/>
        <v>66.5</v>
      </c>
      <c r="R29" s="8" t="s">
        <v>13</v>
      </c>
    </row>
    <row r="30" spans="1:18">
      <c r="A30" s="4">
        <v>12165963</v>
      </c>
      <c r="B30" s="4" t="s">
        <v>23</v>
      </c>
      <c r="C30" s="5" t="s">
        <v>130</v>
      </c>
      <c r="D30" s="4">
        <v>97</v>
      </c>
      <c r="E30" s="4" t="s">
        <v>15</v>
      </c>
      <c r="F30" s="4">
        <v>97</v>
      </c>
      <c r="G30" s="4" t="s">
        <v>15</v>
      </c>
      <c r="H30" s="4">
        <v>100</v>
      </c>
      <c r="I30" s="4" t="s">
        <v>15</v>
      </c>
      <c r="J30" s="4">
        <v>100</v>
      </c>
      <c r="K30" s="4" t="s">
        <v>15</v>
      </c>
      <c r="L30" s="4">
        <v>99</v>
      </c>
      <c r="M30" s="4" t="s">
        <v>15</v>
      </c>
      <c r="N30" s="4">
        <v>99</v>
      </c>
      <c r="O30" s="4" t="s">
        <v>15</v>
      </c>
      <c r="P30" s="4">
        <f t="shared" si="0"/>
        <v>592</v>
      </c>
      <c r="Q30" s="4">
        <f t="shared" si="1"/>
        <v>98.67</v>
      </c>
      <c r="R30" s="8" t="s">
        <v>13</v>
      </c>
    </row>
    <row r="31" spans="1:18">
      <c r="A31" s="4">
        <v>12165964</v>
      </c>
      <c r="B31" s="4" t="s">
        <v>23</v>
      </c>
      <c r="C31" s="5" t="s">
        <v>131</v>
      </c>
      <c r="D31" s="4">
        <v>74</v>
      </c>
      <c r="E31" s="4" t="s">
        <v>20</v>
      </c>
      <c r="F31" s="4">
        <v>87</v>
      </c>
      <c r="G31" s="4" t="s">
        <v>11</v>
      </c>
      <c r="H31" s="4">
        <v>75</v>
      </c>
      <c r="I31" s="4" t="s">
        <v>12</v>
      </c>
      <c r="J31" s="4">
        <v>85</v>
      </c>
      <c r="K31" s="4" t="s">
        <v>15</v>
      </c>
      <c r="L31" s="4">
        <v>93</v>
      </c>
      <c r="M31" s="4" t="s">
        <v>11</v>
      </c>
      <c r="N31" s="4">
        <v>84</v>
      </c>
      <c r="O31" s="4" t="s">
        <v>12</v>
      </c>
      <c r="P31" s="4">
        <f t="shared" si="0"/>
        <v>498</v>
      </c>
      <c r="Q31" s="4">
        <f t="shared" si="1"/>
        <v>83</v>
      </c>
      <c r="R31" s="8" t="s">
        <v>13</v>
      </c>
    </row>
    <row r="32" spans="1:18">
      <c r="A32" s="4">
        <v>12165965</v>
      </c>
      <c r="B32" s="4" t="s">
        <v>23</v>
      </c>
      <c r="C32" s="5" t="s">
        <v>132</v>
      </c>
      <c r="D32" s="4">
        <v>49</v>
      </c>
      <c r="E32" s="4" t="s">
        <v>32</v>
      </c>
      <c r="F32" s="4">
        <v>77</v>
      </c>
      <c r="G32" s="4" t="s">
        <v>20</v>
      </c>
      <c r="H32" s="4">
        <v>45</v>
      </c>
      <c r="I32" s="4" t="s">
        <v>22</v>
      </c>
      <c r="J32" s="4">
        <v>56</v>
      </c>
      <c r="K32" s="4" t="s">
        <v>10</v>
      </c>
      <c r="L32" s="4">
        <v>74</v>
      </c>
      <c r="M32" s="4" t="s">
        <v>10</v>
      </c>
      <c r="N32" s="4">
        <v>68</v>
      </c>
      <c r="O32" s="4" t="s">
        <v>22</v>
      </c>
      <c r="P32" s="4">
        <f t="shared" si="0"/>
        <v>369</v>
      </c>
      <c r="Q32" s="4">
        <f t="shared" si="1"/>
        <v>61.5</v>
      </c>
      <c r="R32" s="8" t="s">
        <v>13</v>
      </c>
    </row>
    <row r="33" spans="1:18">
      <c r="A33" s="4">
        <v>12165966</v>
      </c>
      <c r="B33" s="4" t="s">
        <v>8</v>
      </c>
      <c r="C33" s="5" t="s">
        <v>133</v>
      </c>
      <c r="D33" s="4">
        <v>83</v>
      </c>
      <c r="E33" s="4" t="s">
        <v>12</v>
      </c>
      <c r="F33" s="4">
        <v>97</v>
      </c>
      <c r="G33" s="4" t="s">
        <v>15</v>
      </c>
      <c r="H33" s="4">
        <v>88</v>
      </c>
      <c r="I33" s="4" t="s">
        <v>11</v>
      </c>
      <c r="J33" s="4">
        <v>88</v>
      </c>
      <c r="K33" s="4" t="s">
        <v>15</v>
      </c>
      <c r="L33" s="4">
        <v>95</v>
      </c>
      <c r="M33" s="4" t="s">
        <v>15</v>
      </c>
      <c r="N33" s="4">
        <v>95</v>
      </c>
      <c r="O33" s="4" t="s">
        <v>15</v>
      </c>
      <c r="P33" s="4">
        <f t="shared" si="0"/>
        <v>546</v>
      </c>
      <c r="Q33" s="4">
        <f t="shared" si="1"/>
        <v>91</v>
      </c>
      <c r="R33" s="8" t="s">
        <v>13</v>
      </c>
    </row>
    <row r="34" spans="1:18">
      <c r="A34" s="81" t="s">
        <v>185</v>
      </c>
      <c r="B34" s="81"/>
      <c r="C34" s="81"/>
      <c r="D34" s="81">
        <v>100</v>
      </c>
      <c r="E34" s="81"/>
      <c r="F34" s="81">
        <v>100</v>
      </c>
      <c r="G34" s="81"/>
      <c r="H34" s="81">
        <v>100</v>
      </c>
      <c r="I34" s="81"/>
      <c r="J34" s="81">
        <v>100</v>
      </c>
      <c r="K34" s="81"/>
      <c r="L34" s="81">
        <v>100</v>
      </c>
      <c r="M34" s="81"/>
      <c r="N34" s="81">
        <v>100</v>
      </c>
      <c r="O34" s="81"/>
    </row>
    <row r="35" spans="1:18">
      <c r="A35" s="81" t="s">
        <v>164</v>
      </c>
      <c r="B35" s="81"/>
      <c r="C35" s="81"/>
      <c r="D35" s="81">
        <f>R43</f>
        <v>72.33</v>
      </c>
      <c r="E35" s="81"/>
      <c r="F35" s="81">
        <f>R42</f>
        <v>72.33</v>
      </c>
      <c r="G35" s="81"/>
      <c r="H35" s="81">
        <f>R44</f>
        <v>69.2</v>
      </c>
      <c r="I35" s="81"/>
      <c r="J35" s="81">
        <f>R45</f>
        <v>70.540000000000006</v>
      </c>
      <c r="K35" s="81"/>
      <c r="L35" s="81">
        <f>R46</f>
        <v>78.13000000000001</v>
      </c>
      <c r="M35" s="81"/>
      <c r="N35" s="81">
        <f>R47</f>
        <v>57.589999999999996</v>
      </c>
      <c r="O35" s="81"/>
    </row>
    <row r="36" spans="1:18" ht="36.75" customHeight="1">
      <c r="A36" s="98" t="s">
        <v>165</v>
      </c>
      <c r="B36" s="99"/>
      <c r="C36" s="100"/>
      <c r="D36" s="97" t="str">
        <f>C43</f>
        <v>MS.SURYA AGRAWAL</v>
      </c>
      <c r="E36" s="97"/>
      <c r="F36" s="97" t="str">
        <f>C42</f>
        <v>MS.ANJALI THAKUR</v>
      </c>
      <c r="G36" s="97"/>
      <c r="H36" s="97" t="str">
        <f>C44</f>
        <v>MR. DIPANSHU GUPTA</v>
      </c>
      <c r="I36" s="97"/>
      <c r="J36" s="97" t="str">
        <f>C45</f>
        <v>ALL PGT SCI.</v>
      </c>
      <c r="K36" s="97"/>
      <c r="L36" s="97" t="str">
        <f>C46</f>
        <v>MR.DEBABROTA MONDAL</v>
      </c>
      <c r="M36" s="97"/>
      <c r="N36" s="97" t="str">
        <f>C47</f>
        <v>MR. B.K.GUPTA</v>
      </c>
      <c r="O36" s="97"/>
    </row>
    <row r="38" spans="1:18" ht="18.75">
      <c r="A38" s="59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</row>
    <row r="39" spans="1:18" ht="18.75">
      <c r="A39" s="59" t="s">
        <v>163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18" ht="18.75">
      <c r="A40" s="68" t="s">
        <v>166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8">
      <c r="A41" s="96" t="s">
        <v>167</v>
      </c>
      <c r="B41" s="96"/>
      <c r="C41" s="77" t="s">
        <v>165</v>
      </c>
      <c r="D41" s="79"/>
      <c r="E41" s="77" t="s">
        <v>168</v>
      </c>
      <c r="F41" s="79"/>
      <c r="G41" s="21" t="s">
        <v>15</v>
      </c>
      <c r="H41" s="21" t="s">
        <v>11</v>
      </c>
      <c r="I41" s="21" t="s">
        <v>12</v>
      </c>
      <c r="J41" s="21" t="s">
        <v>20</v>
      </c>
      <c r="K41" s="21" t="s">
        <v>10</v>
      </c>
      <c r="L41" s="21" t="s">
        <v>22</v>
      </c>
      <c r="M41" s="21" t="s">
        <v>25</v>
      </c>
      <c r="N41" s="21" t="s">
        <v>32</v>
      </c>
      <c r="O41" s="21" t="s">
        <v>68</v>
      </c>
      <c r="P41" s="21" t="s">
        <v>143</v>
      </c>
      <c r="Q41" s="21" t="s">
        <v>169</v>
      </c>
      <c r="R41" s="21" t="s">
        <v>170</v>
      </c>
    </row>
    <row r="42" spans="1:18">
      <c r="A42" s="95" t="s">
        <v>171</v>
      </c>
      <c r="B42" s="95"/>
      <c r="C42" s="93" t="s">
        <v>206</v>
      </c>
      <c r="D42" s="94"/>
      <c r="E42" s="75" t="s">
        <v>184</v>
      </c>
      <c r="F42" s="76"/>
      <c r="G42" s="20">
        <f>COUNTIF(G5:G33,"A1")</f>
        <v>5</v>
      </c>
      <c r="H42" s="20">
        <f>COUNTIF(G5:G33,"A2")</f>
        <v>8</v>
      </c>
      <c r="I42" s="20">
        <f>COUNTIF(G5:G33,"B1")</f>
        <v>3</v>
      </c>
      <c r="J42" s="20">
        <f>COUNTIF(G5:G33,"B2")</f>
        <v>4</v>
      </c>
      <c r="K42" s="20">
        <f>COUNTIF(G5:G33,"C1")</f>
        <v>4</v>
      </c>
      <c r="L42" s="20">
        <f>COUNTIF(G5:G33,"C2")</f>
        <v>4</v>
      </c>
      <c r="M42" s="20">
        <f>COUNTIF(G5:G33,"D1")</f>
        <v>0</v>
      </c>
      <c r="N42" s="20">
        <f>COUNTIF(G5:G33,"D2")</f>
        <v>0</v>
      </c>
      <c r="O42" s="20">
        <f>COUNTIF(G5:G33,"E")</f>
        <v>0</v>
      </c>
      <c r="P42" s="20">
        <f>G42+H42+I42+J42+K42+L42+M42+N42+O42</f>
        <v>28</v>
      </c>
      <c r="Q42" s="20">
        <f>(G42*8+H42*7+I42*6+J42*5+K42*4+L42*3+M42*2+N42*1+O42*0)</f>
        <v>162</v>
      </c>
      <c r="R42" s="20">
        <f>ROUNDUP(Q42*12.5/P42,2)</f>
        <v>72.33</v>
      </c>
    </row>
    <row r="43" spans="1:18">
      <c r="A43" s="95" t="s">
        <v>172</v>
      </c>
      <c r="B43" s="95"/>
      <c r="C43" s="93" t="s">
        <v>207</v>
      </c>
      <c r="D43" s="94"/>
      <c r="E43" s="75" t="s">
        <v>184</v>
      </c>
      <c r="F43" s="76"/>
      <c r="G43" s="20">
        <f>COUNTIF(E5:E33,"A1")</f>
        <v>7</v>
      </c>
      <c r="H43" s="20">
        <f>COUNTIF(E5:E33,"A2")</f>
        <v>6</v>
      </c>
      <c r="I43" s="20">
        <f>COUNTIF(E5:E33,"B1")</f>
        <v>5</v>
      </c>
      <c r="J43" s="20">
        <f>COUNTIF(E5:E33,"B2")</f>
        <v>5</v>
      </c>
      <c r="K43" s="20">
        <f>COUNTIF(E5:E33,"C1")</f>
        <v>1</v>
      </c>
      <c r="L43" s="20">
        <f>COUNTIF(E5:E33,"C2")</f>
        <v>0</v>
      </c>
      <c r="M43" s="20">
        <f>COUNTIF(E5:E33,"D1")</f>
        <v>1</v>
      </c>
      <c r="N43" s="20">
        <f>COUNTIF(E5:E33,"D2")</f>
        <v>3</v>
      </c>
      <c r="O43" s="20">
        <f>COUNTIF(E5:E33,"E")</f>
        <v>0</v>
      </c>
      <c r="P43" s="20">
        <f t="shared" ref="P43:P47" si="2">G43+H43+I43+J43+K43+L43+M43+N43+O43</f>
        <v>28</v>
      </c>
      <c r="Q43" s="20">
        <f t="shared" ref="Q43:Q47" si="3">(G43*8+H43*7+I43*6+J43*5+K43*4+L43*3+M43*2+N43*1+O43*0)</f>
        <v>162</v>
      </c>
      <c r="R43" s="20">
        <f t="shared" ref="R43:R47" si="4">ROUNDUP(Q43*12.5/P43,2)</f>
        <v>72.33</v>
      </c>
    </row>
    <row r="44" spans="1:18">
      <c r="A44" s="95" t="s">
        <v>173</v>
      </c>
      <c r="B44" s="95"/>
      <c r="C44" s="93" t="s">
        <v>200</v>
      </c>
      <c r="D44" s="94"/>
      <c r="E44" s="75" t="s">
        <v>183</v>
      </c>
      <c r="F44" s="76"/>
      <c r="G44" s="20">
        <f>COUNTIF(I5:I33,"A1")</f>
        <v>5</v>
      </c>
      <c r="H44" s="20">
        <f>COUNTIF(I5:I33,"A2")</f>
        <v>5</v>
      </c>
      <c r="I44" s="20">
        <f>COUNTIF(I5:I33,"B1")</f>
        <v>6</v>
      </c>
      <c r="J44" s="20">
        <f>COUNTIF(I5:I33,"B2")</f>
        <v>2</v>
      </c>
      <c r="K44" s="20">
        <f>COUNTIF(I5:I33,"C1")</f>
        <v>5</v>
      </c>
      <c r="L44" s="20">
        <f>COUNTIF(I5:I33,"C2")</f>
        <v>4</v>
      </c>
      <c r="M44" s="20">
        <f>COUNTIF(I5:I33,"D1")</f>
        <v>1</v>
      </c>
      <c r="N44" s="20">
        <f>COUNTIF(I5:I33,"D2")</f>
        <v>0</v>
      </c>
      <c r="O44" s="20">
        <f>COUNTIF(I5:I33,"E")</f>
        <v>0</v>
      </c>
      <c r="P44" s="20">
        <f t="shared" si="2"/>
        <v>28</v>
      </c>
      <c r="Q44" s="20">
        <f t="shared" si="3"/>
        <v>155</v>
      </c>
      <c r="R44" s="20">
        <f t="shared" si="4"/>
        <v>69.2</v>
      </c>
    </row>
    <row r="45" spans="1:18">
      <c r="A45" s="95" t="s">
        <v>174</v>
      </c>
      <c r="B45" s="95"/>
      <c r="C45" s="93" t="s">
        <v>202</v>
      </c>
      <c r="D45" s="94"/>
      <c r="E45" s="75" t="s">
        <v>184</v>
      </c>
      <c r="F45" s="76"/>
      <c r="G45" s="20">
        <f>COUNTIF(K5:K33,"A1")</f>
        <v>7</v>
      </c>
      <c r="H45" s="20">
        <f>COUNTIF(K5:K33,"A2")</f>
        <v>4</v>
      </c>
      <c r="I45" s="20">
        <f>COUNTIF(K5:K33,"B1")</f>
        <v>3</v>
      </c>
      <c r="J45" s="20">
        <f>COUNTIF(K5:K33,"B2")</f>
        <v>4</v>
      </c>
      <c r="K45" s="20">
        <f>COUNTIF(K5:K33,"C1")</f>
        <v>6</v>
      </c>
      <c r="L45" s="20">
        <f>COUNTIF(K5:K33,"C2")</f>
        <v>4</v>
      </c>
      <c r="M45" s="20">
        <f>COUNTIF(K5:K33,"D1")</f>
        <v>0</v>
      </c>
      <c r="N45" s="20">
        <f>COUNTIF(K5:K33,"D2")</f>
        <v>0</v>
      </c>
      <c r="O45" s="20">
        <f>COUNTIF(K5:K33,"E")</f>
        <v>0</v>
      </c>
      <c r="P45" s="20">
        <f t="shared" si="2"/>
        <v>28</v>
      </c>
      <c r="Q45" s="20">
        <f t="shared" si="3"/>
        <v>158</v>
      </c>
      <c r="R45" s="20">
        <f t="shared" si="4"/>
        <v>70.540000000000006</v>
      </c>
    </row>
    <row r="46" spans="1:18">
      <c r="A46" s="95" t="s">
        <v>175</v>
      </c>
      <c r="B46" s="95"/>
      <c r="C46" s="93" t="s">
        <v>205</v>
      </c>
      <c r="D46" s="94"/>
      <c r="E46" s="75" t="s">
        <v>183</v>
      </c>
      <c r="F46" s="76"/>
      <c r="G46" s="20">
        <f>COUNTIF(M5:M33,"A1")</f>
        <v>7</v>
      </c>
      <c r="H46" s="20">
        <f>COUNTIF(M5:M33,"A2")</f>
        <v>8</v>
      </c>
      <c r="I46" s="20">
        <f>COUNTIF(M5:M33,"B1")</f>
        <v>5</v>
      </c>
      <c r="J46" s="20">
        <f>COUNTIF(M5:M33,"B2")</f>
        <v>4</v>
      </c>
      <c r="K46" s="20">
        <f>COUNTIF(M5:M33,"C1")</f>
        <v>2</v>
      </c>
      <c r="L46" s="20">
        <f>COUNTIF(M5:M33,"C2")</f>
        <v>1</v>
      </c>
      <c r="M46" s="20">
        <f>COUNTIF(M5:M33,"D1")</f>
        <v>1</v>
      </c>
      <c r="N46" s="20">
        <f>COUNTIF(M5:M33,"D2")</f>
        <v>0</v>
      </c>
      <c r="O46" s="20">
        <f>COUNTIF(M5:M33,"E")</f>
        <v>0</v>
      </c>
      <c r="P46" s="20">
        <f t="shared" si="2"/>
        <v>28</v>
      </c>
      <c r="Q46" s="20">
        <f t="shared" si="3"/>
        <v>175</v>
      </c>
      <c r="R46" s="20">
        <f t="shared" si="4"/>
        <v>78.13000000000001</v>
      </c>
    </row>
    <row r="47" spans="1:18">
      <c r="A47" s="95" t="s">
        <v>176</v>
      </c>
      <c r="B47" s="95"/>
      <c r="C47" s="93" t="s">
        <v>204</v>
      </c>
      <c r="D47" s="94"/>
      <c r="E47" s="75" t="s">
        <v>211</v>
      </c>
      <c r="F47" s="76"/>
      <c r="G47" s="20">
        <f>COUNTIF(O5:O33,"A1")</f>
        <v>5</v>
      </c>
      <c r="H47" s="20">
        <f>COUNTIF(O5:O33,"A2")</f>
        <v>1</v>
      </c>
      <c r="I47" s="20">
        <f>COUNTIF(O5:O33,"B1")</f>
        <v>2</v>
      </c>
      <c r="J47" s="20">
        <f>COUNTIF(O5:O33,"B2")</f>
        <v>3</v>
      </c>
      <c r="K47" s="20">
        <f>COUNTIF(O5:O33,"C1")</f>
        <v>7</v>
      </c>
      <c r="L47" s="20">
        <f>COUNTIF(O5:O33,"C2")</f>
        <v>7</v>
      </c>
      <c r="M47" s="20">
        <f>COUNTIF(O5:O33,"D1")</f>
        <v>3</v>
      </c>
      <c r="N47" s="20">
        <f>COUNTIF(O5:O33,"D2")</f>
        <v>0</v>
      </c>
      <c r="O47" s="20">
        <f>COUNTIF(O5:O33,"E")</f>
        <v>0</v>
      </c>
      <c r="P47" s="20">
        <f t="shared" si="2"/>
        <v>28</v>
      </c>
      <c r="Q47" s="20">
        <f t="shared" si="3"/>
        <v>129</v>
      </c>
      <c r="R47" s="20">
        <f t="shared" si="4"/>
        <v>57.589999999999996</v>
      </c>
    </row>
    <row r="48" spans="1:18">
      <c r="A48" s="74"/>
      <c r="B48" s="74"/>
    </row>
    <row r="49" spans="1:18" ht="15.75">
      <c r="A49" s="70" t="s">
        <v>186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23"/>
      <c r="Q49" s="23"/>
      <c r="R49" s="23"/>
    </row>
    <row r="50" spans="1:18">
      <c r="A50" s="73" t="s">
        <v>187</v>
      </c>
      <c r="B50" s="73"/>
      <c r="C50" s="73"/>
      <c r="D50" s="73" t="s">
        <v>188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25"/>
      <c r="Q50" s="25"/>
      <c r="R50" s="25"/>
    </row>
    <row r="51" spans="1:18">
      <c r="A51" s="73"/>
      <c r="B51" s="73"/>
      <c r="C51" s="73"/>
      <c r="D51" s="73" t="s">
        <v>172</v>
      </c>
      <c r="E51" s="73"/>
      <c r="F51" s="73" t="s">
        <v>171</v>
      </c>
      <c r="G51" s="73"/>
      <c r="H51" s="73" t="s">
        <v>173</v>
      </c>
      <c r="I51" s="73"/>
      <c r="J51" s="73" t="s">
        <v>174</v>
      </c>
      <c r="K51" s="73"/>
      <c r="L51" s="73" t="s">
        <v>189</v>
      </c>
      <c r="M51" s="73"/>
      <c r="N51" s="73" t="s">
        <v>176</v>
      </c>
      <c r="O51" s="73"/>
      <c r="P51" s="25"/>
      <c r="Q51" s="25"/>
      <c r="R51" s="25"/>
    </row>
    <row r="52" spans="1:18">
      <c r="A52" s="73" t="s">
        <v>190</v>
      </c>
      <c r="B52" s="73"/>
      <c r="C52" s="73"/>
      <c r="D52" s="73">
        <f>COUNTIF(D5:D33,"&lt;44.99")</f>
        <v>0</v>
      </c>
      <c r="E52" s="73"/>
      <c r="F52" s="73">
        <f t="shared" ref="F52" si="5">COUNTIF(F5:F33,"&lt;44.99")</f>
        <v>0</v>
      </c>
      <c r="G52" s="73"/>
      <c r="H52" s="73">
        <f t="shared" ref="H52" si="6">COUNTIF(H5:H33,"&lt;44.99")</f>
        <v>3</v>
      </c>
      <c r="I52" s="73"/>
      <c r="J52" s="73">
        <f t="shared" ref="J52" si="7">COUNTIF(J5:J33,"&lt;44.99")</f>
        <v>1</v>
      </c>
      <c r="K52" s="73"/>
      <c r="L52" s="73">
        <f t="shared" ref="L52" si="8">COUNTIF(L5:L33,"&lt;44.99")</f>
        <v>0</v>
      </c>
      <c r="M52" s="73"/>
      <c r="N52" s="73">
        <f t="shared" ref="N52" si="9">COUNTIF(N5:N33,"&lt;44.99")</f>
        <v>0</v>
      </c>
      <c r="O52" s="73"/>
      <c r="P52" s="24"/>
      <c r="Q52" s="24"/>
      <c r="R52" s="24"/>
    </row>
    <row r="53" spans="1:18">
      <c r="A53" s="73" t="s">
        <v>191</v>
      </c>
      <c r="B53" s="73"/>
      <c r="C53" s="73"/>
      <c r="D53" s="73">
        <f>COUNTIF(D5:D33,"&lt;59.99")-D52</f>
        <v>4</v>
      </c>
      <c r="E53" s="73"/>
      <c r="F53" s="73">
        <f t="shared" ref="F53" si="10">COUNTIF(F5:F33,"&lt;59.99")-F52</f>
        <v>0</v>
      </c>
      <c r="G53" s="73"/>
      <c r="H53" s="73">
        <f t="shared" ref="H53" si="11">COUNTIF(H5:H33,"&lt;59.99")-H52</f>
        <v>7</v>
      </c>
      <c r="I53" s="73"/>
      <c r="J53" s="73">
        <f t="shared" ref="J53" si="12">COUNTIF(J5:J33,"&lt;59.99")-J52</f>
        <v>10</v>
      </c>
      <c r="K53" s="73"/>
      <c r="L53" s="73">
        <f t="shared" ref="L53" si="13">COUNTIF(L5:L33,"&lt;59.99")-L52</f>
        <v>1</v>
      </c>
      <c r="M53" s="73"/>
      <c r="N53" s="73">
        <f t="shared" ref="N53" si="14">COUNTIF(N5:N33,"&lt;59.99")-N52</f>
        <v>0</v>
      </c>
      <c r="O53" s="73"/>
      <c r="P53" s="24"/>
      <c r="Q53" s="24"/>
      <c r="R53" s="24"/>
    </row>
    <row r="54" spans="1:18">
      <c r="A54" s="73" t="s">
        <v>192</v>
      </c>
      <c r="B54" s="73"/>
      <c r="C54" s="73"/>
      <c r="D54" s="73">
        <f>COUNTIF(D5:D33,"&lt;74.99")-(D52+D53)</f>
        <v>2</v>
      </c>
      <c r="E54" s="73"/>
      <c r="F54" s="73">
        <f t="shared" ref="F54" si="15">COUNTIF(F5:F33,"&lt;74.99")-(F52+F53)</f>
        <v>7</v>
      </c>
      <c r="G54" s="73"/>
      <c r="H54" s="73">
        <f t="shared" ref="H54" si="16">COUNTIF(H5:H33,"&lt;74.99")-(H52+H53)</f>
        <v>6</v>
      </c>
      <c r="I54" s="73"/>
      <c r="J54" s="73">
        <f t="shared" ref="J54" si="17">COUNTIF(J5:J33,"&lt;74.99")-(J52+J53)</f>
        <v>6</v>
      </c>
      <c r="K54" s="73"/>
      <c r="L54" s="73">
        <f t="shared" ref="L54" si="18">COUNTIF(L5:L33,"&lt;74.99")-(L52+L53)</f>
        <v>3</v>
      </c>
      <c r="M54" s="73"/>
      <c r="N54" s="73">
        <f t="shared" ref="N54" si="19">COUNTIF(N5:N33,"&lt;74.99")-(N52+N53)</f>
        <v>14</v>
      </c>
      <c r="O54" s="73"/>
      <c r="P54" s="24"/>
      <c r="Q54" s="24"/>
      <c r="R54" s="24"/>
    </row>
    <row r="55" spans="1:18">
      <c r="A55" s="73" t="s">
        <v>193</v>
      </c>
      <c r="B55" s="73"/>
      <c r="C55" s="73"/>
      <c r="D55" s="73">
        <f>COUNTIF(D5:D33,"&lt;89.99")-(D52+D53+D54)</f>
        <v>14</v>
      </c>
      <c r="E55" s="73"/>
      <c r="F55" s="73">
        <f t="shared" ref="F55" si="20">COUNTIF(F5:F33,"&lt;89.99")-(F52+F53+F54)</f>
        <v>12</v>
      </c>
      <c r="G55" s="73"/>
      <c r="H55" s="73">
        <f t="shared" ref="H55" si="21">COUNTIF(H5:H33,"&lt;89.99")-(H52+H53+H54)</f>
        <v>6</v>
      </c>
      <c r="I55" s="73"/>
      <c r="J55" s="73">
        <f t="shared" ref="J55" si="22">COUNTIF(J5:J33,"&lt;89.99")-(J52+J53+J54)</f>
        <v>7</v>
      </c>
      <c r="K55" s="73"/>
      <c r="L55" s="73">
        <f t="shared" ref="L55" si="23">COUNTIF(L5:L33,"&lt;89.99")-(L52+L53+L54)</f>
        <v>9</v>
      </c>
      <c r="M55" s="73"/>
      <c r="N55" s="73">
        <f t="shared" ref="N55" si="24">COUNTIF(N5:N33,"&lt;89.99")-(N52+N53+N54)</f>
        <v>8</v>
      </c>
      <c r="O55" s="73"/>
      <c r="P55" s="24"/>
      <c r="Q55" s="24"/>
      <c r="R55" s="24"/>
    </row>
    <row r="56" spans="1:18">
      <c r="A56" s="73" t="s">
        <v>194</v>
      </c>
      <c r="B56" s="73"/>
      <c r="C56" s="73"/>
      <c r="D56" s="73">
        <f>COUNTIF(D5:D33,"&gt;=90")</f>
        <v>8</v>
      </c>
      <c r="E56" s="73"/>
      <c r="F56" s="73">
        <f t="shared" ref="F56" si="25">COUNTIF(F5:F33,"&gt;=90")</f>
        <v>9</v>
      </c>
      <c r="G56" s="73"/>
      <c r="H56" s="73">
        <f t="shared" ref="H56" si="26">COUNTIF(H5:H33,"&gt;=90")</f>
        <v>6</v>
      </c>
      <c r="I56" s="73"/>
      <c r="J56" s="73">
        <f t="shared" ref="J56" si="27">COUNTIF(J5:J33,"&gt;=90")</f>
        <v>4</v>
      </c>
      <c r="K56" s="73"/>
      <c r="L56" s="73">
        <f t="shared" ref="L56" si="28">COUNTIF(L5:L33,"&gt;=90")</f>
        <v>15</v>
      </c>
      <c r="M56" s="73"/>
      <c r="N56" s="73">
        <f t="shared" ref="N56" si="29">COUNTIF(N5:N33,"&gt;=90")</f>
        <v>6</v>
      </c>
      <c r="O56" s="73"/>
      <c r="P56" s="24"/>
      <c r="Q56" s="24"/>
      <c r="R56" s="24"/>
    </row>
    <row r="57" spans="1:18">
      <c r="A57" s="73" t="s">
        <v>143</v>
      </c>
      <c r="B57" s="73"/>
      <c r="C57" s="73"/>
      <c r="D57" s="73">
        <f>D52+D53+D54+D55+D56</f>
        <v>28</v>
      </c>
      <c r="E57" s="73"/>
      <c r="F57" s="73">
        <f t="shared" ref="F57" si="30">F52+F53+F54+F55+F56</f>
        <v>28</v>
      </c>
      <c r="G57" s="73"/>
      <c r="H57" s="73">
        <f t="shared" ref="H57" si="31">H52+H53+H54+H55+H56</f>
        <v>28</v>
      </c>
      <c r="I57" s="73"/>
      <c r="J57" s="73">
        <f t="shared" ref="J57" si="32">J52+J53+J54+J55+J56</f>
        <v>28</v>
      </c>
      <c r="K57" s="73"/>
      <c r="L57" s="73">
        <f t="shared" ref="L57" si="33">L52+L53+L54+L55+L56</f>
        <v>28</v>
      </c>
      <c r="M57" s="73"/>
      <c r="N57" s="73">
        <f t="shared" ref="N57" si="34">N52+N53+N54+N55+N56</f>
        <v>28</v>
      </c>
      <c r="O57" s="73"/>
    </row>
  </sheetData>
  <mergeCells count="111">
    <mergeCell ref="L4:M4"/>
    <mergeCell ref="N4:O4"/>
    <mergeCell ref="Q4:Q5"/>
    <mergeCell ref="R4:R5"/>
    <mergeCell ref="A1:Q1"/>
    <mergeCell ref="A2:Q2"/>
    <mergeCell ref="A3:Q3"/>
    <mergeCell ref="A4:A5"/>
    <mergeCell ref="B4:B5"/>
    <mergeCell ref="C4:C5"/>
    <mergeCell ref="D4:E4"/>
    <mergeCell ref="F4:G4"/>
    <mergeCell ref="H4:I4"/>
    <mergeCell ref="J4:K4"/>
    <mergeCell ref="L34:M34"/>
    <mergeCell ref="N34:O34"/>
    <mergeCell ref="A35:C35"/>
    <mergeCell ref="D35:E35"/>
    <mergeCell ref="F35:G35"/>
    <mergeCell ref="H35:I35"/>
    <mergeCell ref="J35:K35"/>
    <mergeCell ref="L35:M35"/>
    <mergeCell ref="N35:O35"/>
    <mergeCell ref="A34:C34"/>
    <mergeCell ref="D34:E34"/>
    <mergeCell ref="F34:G34"/>
    <mergeCell ref="H34:I34"/>
    <mergeCell ref="J34:K34"/>
    <mergeCell ref="A41:B41"/>
    <mergeCell ref="C41:D41"/>
    <mergeCell ref="E41:F41"/>
    <mergeCell ref="A42:B42"/>
    <mergeCell ref="C42:D42"/>
    <mergeCell ref="E42:F42"/>
    <mergeCell ref="L36:M36"/>
    <mergeCell ref="N36:O36"/>
    <mergeCell ref="A38:R38"/>
    <mergeCell ref="A39:R39"/>
    <mergeCell ref="A40:R40"/>
    <mergeCell ref="A36:C36"/>
    <mergeCell ref="D36:E36"/>
    <mergeCell ref="F36:G36"/>
    <mergeCell ref="H36:I36"/>
    <mergeCell ref="J36:K36"/>
    <mergeCell ref="A45:B45"/>
    <mergeCell ref="C45:D45"/>
    <mergeCell ref="E45:F45"/>
    <mergeCell ref="A46:B46"/>
    <mergeCell ref="C46:D46"/>
    <mergeCell ref="E46:F46"/>
    <mergeCell ref="A43:B43"/>
    <mergeCell ref="C43:D43"/>
    <mergeCell ref="E43:F43"/>
    <mergeCell ref="A44:B44"/>
    <mergeCell ref="C44:D44"/>
    <mergeCell ref="E44:F44"/>
    <mergeCell ref="A50:C51"/>
    <mergeCell ref="D50:O50"/>
    <mergeCell ref="D51:E51"/>
    <mergeCell ref="F51:G51"/>
    <mergeCell ref="H51:I51"/>
    <mergeCell ref="J51:K51"/>
    <mergeCell ref="L51:M51"/>
    <mergeCell ref="N51:O51"/>
    <mergeCell ref="A47:B47"/>
    <mergeCell ref="C47:D47"/>
    <mergeCell ref="E47:F47"/>
    <mergeCell ref="A48:B48"/>
    <mergeCell ref="A49:O49"/>
    <mergeCell ref="L52:M52"/>
    <mergeCell ref="N52:O52"/>
    <mergeCell ref="A53:C53"/>
    <mergeCell ref="D53:E53"/>
    <mergeCell ref="F53:G53"/>
    <mergeCell ref="H53:I53"/>
    <mergeCell ref="J53:K53"/>
    <mergeCell ref="L53:M53"/>
    <mergeCell ref="N53:O53"/>
    <mergeCell ref="A52:C52"/>
    <mergeCell ref="D52:E52"/>
    <mergeCell ref="F52:G52"/>
    <mergeCell ref="H52:I52"/>
    <mergeCell ref="J52:K52"/>
    <mergeCell ref="L54:M54"/>
    <mergeCell ref="N54:O54"/>
    <mergeCell ref="A55:C55"/>
    <mergeCell ref="D55:E55"/>
    <mergeCell ref="F55:G55"/>
    <mergeCell ref="H55:I55"/>
    <mergeCell ref="J55:K55"/>
    <mergeCell ref="L55:M55"/>
    <mergeCell ref="N55:O55"/>
    <mergeCell ref="A54:C54"/>
    <mergeCell ref="D54:E54"/>
    <mergeCell ref="F54:G54"/>
    <mergeCell ref="H54:I54"/>
    <mergeCell ref="J54:K54"/>
    <mergeCell ref="L56:M56"/>
    <mergeCell ref="N56:O56"/>
    <mergeCell ref="A57:C57"/>
    <mergeCell ref="D57:E57"/>
    <mergeCell ref="F57:G57"/>
    <mergeCell ref="H57:I57"/>
    <mergeCell ref="J57:K57"/>
    <mergeCell ref="L57:M57"/>
    <mergeCell ref="N57:O57"/>
    <mergeCell ref="A56:C56"/>
    <mergeCell ref="D56:E56"/>
    <mergeCell ref="F56:G56"/>
    <mergeCell ref="H56:I56"/>
    <mergeCell ref="J56:K56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ALL SIX SU</vt:lpstr>
      <vt:lpstr>MAIN 5</vt:lpstr>
      <vt:lpstr>ALL SIX SU (2)</vt:lpstr>
      <vt:lpstr>MAIN 5 (2)</vt:lpstr>
      <vt:lpstr>SEC-A</vt:lpstr>
      <vt:lpstr>SEC-B (2)</vt:lpstr>
      <vt:lpstr>SEC-B</vt:lpstr>
      <vt:lpstr>SEC-C</vt:lpstr>
      <vt:lpstr>SEC-D</vt:lpstr>
      <vt:lpstr>Vid Rslt Teach. Wise</vt:lpstr>
      <vt:lpstr>Teac. Wise PI</vt:lpstr>
      <vt:lpstr>main5merit</vt:lpstr>
      <vt:lpstr>all6merit</vt:lpstr>
      <vt:lpstr>Sheet1</vt:lpstr>
      <vt:lpstr>'ALL SIX SU'!class_10_result_taxt_file</vt:lpstr>
      <vt:lpstr>'ALL SIX SU (2)'!class_10_result_taxt_file</vt:lpstr>
      <vt:lpstr>all6merit!class_10_result_taxt_file</vt:lpstr>
      <vt:lpstr>'SEC-A'!class_10_result_taxt_file</vt:lpstr>
      <vt:lpstr>'SEC-B'!class_10_result_taxt_file</vt:lpstr>
      <vt:lpstr>'SEC-B (2)'!class_10_result_taxt_file</vt:lpstr>
      <vt:lpstr>'SEC-C'!class_10_result_taxt_file</vt:lpstr>
      <vt:lpstr>'SEC-D'!class_10_result_taxt_file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pc4</cp:lastModifiedBy>
  <cp:lastPrinted>2020-09-22T07:54:28Z</cp:lastPrinted>
  <dcterms:created xsi:type="dcterms:W3CDTF">2020-07-31T07:57:06Z</dcterms:created>
  <dcterms:modified xsi:type="dcterms:W3CDTF">2020-09-22T07:54:49Z</dcterms:modified>
</cp:coreProperties>
</file>